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025" activeTab="0"/>
  </bookViews>
  <sheets>
    <sheet name="zał. nr 1 do zmian w budżecie" sheetId="1" r:id="rId1"/>
  </sheets>
  <definedNames/>
  <calcPr fullCalcOnLoad="1"/>
</workbook>
</file>

<file path=xl/sharedStrings.xml><?xml version="1.0" encoding="utf-8"?>
<sst xmlns="http://schemas.openxmlformats.org/spreadsheetml/2006/main" count="120" uniqueCount="102">
  <si>
    <t>w złotych</t>
  </si>
  <si>
    <t>Dział</t>
  </si>
  <si>
    <t>z tego:</t>
  </si>
  <si>
    <t>Rozdział</t>
  </si>
  <si>
    <t>Nazwa</t>
  </si>
  <si>
    <t>Wydatki bieżące</t>
  </si>
  <si>
    <t>w tym:</t>
  </si>
  <si>
    <t>Wydatki majątkowe</t>
  </si>
  <si>
    <t>Wydatki
z tytułu poręczeń
i gwarancji</t>
  </si>
  <si>
    <t>Wynagrodzenia i składki od nich naliczane</t>
  </si>
  <si>
    <t>Wydatki jednostek budżetowych</t>
  </si>
  <si>
    <t>Dotacje na zadania bieżące</t>
  </si>
  <si>
    <t>Wydatki związane z realizacją zadań statutowych</t>
  </si>
  <si>
    <t>Świadczenia na rzecz osób fizycznych</t>
  </si>
  <si>
    <t>Wydatki na programy finansowane z udziałem środków pochodzących z budżetu Unii Europejskiej oraz niepodlegających zwrotowi środków z pomocy udzielanej przez państwa członkowskie Europejskiego Porozumienia o Wolnym Handlu (EFTA) oraz inych środków pochodzących ze źródeł zagranicznych niepodlegających zwrotowi,w części związanej z realizacją zadań Gminy/Powiatu</t>
  </si>
  <si>
    <t>Plan
na 2011 r.</t>
  </si>
  <si>
    <t>na programy finansowane z udziałem środków, o których mowa w art. 5 ust. 1 pkt 2 i 3, w części związanej z realizacją zadań jednostki samorządu terytorialnego</t>
  </si>
  <si>
    <t>Inwestycje i zakupy inwestycyjne</t>
  </si>
  <si>
    <t>010</t>
  </si>
  <si>
    <t>Rolnictwo i łowiectwo</t>
  </si>
  <si>
    <t>01008</t>
  </si>
  <si>
    <t>Melioracje wodne</t>
  </si>
  <si>
    <t>01010</t>
  </si>
  <si>
    <t>Infrastruktura wodociągowa i sanitacyjna wsi</t>
  </si>
  <si>
    <t>01030</t>
  </si>
  <si>
    <t>Izby rolnicze</t>
  </si>
  <si>
    <t>01095</t>
  </si>
  <si>
    <t>Pozostała działalność</t>
  </si>
  <si>
    <t>020</t>
  </si>
  <si>
    <t>Leśnictwo</t>
  </si>
  <si>
    <t>02095</t>
  </si>
  <si>
    <t>Transport i łączność</t>
  </si>
  <si>
    <t>Lokalny transport zbiorowy</t>
  </si>
  <si>
    <t>Drogi publiczne powiatowe</t>
  </si>
  <si>
    <t>Drogi publiczne gminne</t>
  </si>
  <si>
    <t>Turystyka</t>
  </si>
  <si>
    <t>Gospodarka mieszkaniowa</t>
  </si>
  <si>
    <t>Gospodarka gruntami, nieruchomościami</t>
  </si>
  <si>
    <t>Działalność usługowa</t>
  </si>
  <si>
    <t>Plany zagospodarowania przestrzennego</t>
  </si>
  <si>
    <t>Opracowania geodezyjne i kartograficzne</t>
  </si>
  <si>
    <t>Cmentarze</t>
  </si>
  <si>
    <t>Administracja publiczna</t>
  </si>
  <si>
    <t>Urzędy wojewódzkie</t>
  </si>
  <si>
    <t>Rady Gmin</t>
  </si>
  <si>
    <t>Urzędy gmin</t>
  </si>
  <si>
    <t xml:space="preserve">Promocja gminy </t>
  </si>
  <si>
    <t xml:space="preserve">Urzędy naczelnych organów władzy państwowej kontroli i ochrony prawa oraz sądownictwa </t>
  </si>
  <si>
    <t>Urzędy naczelnych organów władzy państwowej kontroli i ochrony prawa</t>
  </si>
  <si>
    <t>Bezpieczeństwo publiczne i ochrona przeciw pożarowa</t>
  </si>
  <si>
    <t>Komendy powiatowe policji</t>
  </si>
  <si>
    <t>Straż Graniczna</t>
  </si>
  <si>
    <t>Ochotnicze straże pożarne</t>
  </si>
  <si>
    <t>Obrona cywilna</t>
  </si>
  <si>
    <t xml:space="preserve">Dochody od osób prawnych, od osób fizycznych i od innych jednostek nie posiadających osobowości prawnej oraz wydatki związane z ich poborem </t>
  </si>
  <si>
    <t>Pobór podatków, opłat i niepodatkowych należności budżetowych</t>
  </si>
  <si>
    <t>Różne rozliczenia</t>
  </si>
  <si>
    <t>Rezerwy ogólne  i celowe</t>
  </si>
  <si>
    <t xml:space="preserve">Oświata i wychowanie </t>
  </si>
  <si>
    <t>Szkoły podstawowe</t>
  </si>
  <si>
    <t>Oddziały przedszkolne w szkołach podstawowych</t>
  </si>
  <si>
    <t>Przedszkola</t>
  </si>
  <si>
    <t>Gimnazja</t>
  </si>
  <si>
    <t>Dowożenie uczniów do szkół</t>
  </si>
  <si>
    <t>Zespoły obsługi ekonomiczno-administarcyjnej szkół</t>
  </si>
  <si>
    <t>Dokształcanie i doskonalenie nauczycieli</t>
  </si>
  <si>
    <t>Stołówki szkolne i przedszkolne</t>
  </si>
  <si>
    <t>Ochrona zdrowia</t>
  </si>
  <si>
    <t>Lecznictwo ambulatoryjne</t>
  </si>
  <si>
    <t>Zwalczanie narkomanii</t>
  </si>
  <si>
    <t>Przeciwdziałanie alkoholizmowi</t>
  </si>
  <si>
    <t>Pomoc społeczna</t>
  </si>
  <si>
    <t>Zasiłki i pomoc w naturze oraz składki na ubezpieczenia emerytalne i rentowe</t>
  </si>
  <si>
    <t>Dodatki mieszkaniowe</t>
  </si>
  <si>
    <t>Zasiłki stałe</t>
  </si>
  <si>
    <t>Ośrodki pomocy społecznej</t>
  </si>
  <si>
    <t>Usługi opiekuńcze i specjalistyczne usługi opiekuńcze</t>
  </si>
  <si>
    <t>Pozostałe zadania w zakresie polityki społecznej</t>
  </si>
  <si>
    <t>Edukacyjna opieka wychowawcza</t>
  </si>
  <si>
    <t>Pomoc materialna dla uczniów</t>
  </si>
  <si>
    <t>Gospodarka komunalna i ochrona środowiska</t>
  </si>
  <si>
    <t>Gospodarka ściekowa i ochrona wód</t>
  </si>
  <si>
    <t>Gospodarka odpadami</t>
  </si>
  <si>
    <t>Oczyszczanie miast i wsi</t>
  </si>
  <si>
    <t>Utrzymanie zieleni w miastach i gminach</t>
  </si>
  <si>
    <t>Ochrona gleby i wód podziemnych</t>
  </si>
  <si>
    <t>Schroniska dla zwierząt</t>
  </si>
  <si>
    <t>Oświetlenie ulic ,placów i dróg</t>
  </si>
  <si>
    <t>Kultura i ochrona dziedzictwa narodowego</t>
  </si>
  <si>
    <t>Domy i ośrodki kultury, świetlice i kluby</t>
  </si>
  <si>
    <t>Biblioteki</t>
  </si>
  <si>
    <t>Ochrona zabytków i opieka nad zabytkami</t>
  </si>
  <si>
    <t>Obiekty sportowe</t>
  </si>
  <si>
    <t>x</t>
  </si>
  <si>
    <t>Ogółem wydatki budżetu gminy</t>
  </si>
  <si>
    <t>Wydatki
budżetu Gminy KOŁBASKOWO
w 2011 r.</t>
  </si>
  <si>
    <t>Świadczenia rodzinne, świadczenia z funduszu alimentacyjnego oraz składki na ubezpieczenia emerytalne i rentowe z ubezpieczenia  społecznego</t>
  </si>
  <si>
    <t>Składki na ubezpieczenie zdrowotne opłacane za osoby pobierające niektóre świadczenia z pomocy społecznej , niektóre świadczenia rodzinne oraz za osoby uczestniczące w zajęciach w centrum integracji społecznej</t>
  </si>
  <si>
    <t xml:space="preserve">Kultura fizyczna </t>
  </si>
  <si>
    <t xml:space="preserve">Zadania w zakresie kultury fizycznej </t>
  </si>
  <si>
    <t>Część równoważaca subwencji ogólnej dla gmin</t>
  </si>
  <si>
    <t>Załącznik Nr 1
do uchwały Nr V/26/2011
Rady Gminy Kołbaskowo
z dnia 28.02.2011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</si>
</sst>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6">
    <font>
      <sz val="10"/>
      <name val="Arial CE"/>
      <family val="0"/>
    </font>
    <font>
      <sz val="11"/>
      <color indexed="8"/>
      <name val="Calibri"/>
      <family val="2"/>
    </font>
    <font>
      <sz val="8"/>
      <name val="Arial CE"/>
      <family val="0"/>
    </font>
    <font>
      <b/>
      <sz val="12"/>
      <name val="Arial CE"/>
      <family val="2"/>
    </font>
    <font>
      <i/>
      <u val="single"/>
      <sz val="8"/>
      <name val="Arial CE"/>
      <family val="0"/>
    </font>
    <font>
      <sz val="10"/>
      <name val="Arial"/>
      <family val="2"/>
    </font>
    <font>
      <i/>
      <sz val="8"/>
      <name val="Arial"/>
      <family val="2"/>
    </font>
    <font>
      <b/>
      <sz val="8"/>
      <name val="Arial CE"/>
      <family val="2"/>
    </font>
    <font>
      <b/>
      <sz val="8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medium"/>
      <top/>
      <bottom style="hair"/>
    </border>
    <border>
      <left style="thin"/>
      <right style="medium"/>
      <top style="hair"/>
      <bottom style="hair"/>
    </border>
    <border>
      <left style="medium"/>
      <right/>
      <top/>
      <bottom style="thin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/>
      <top style="medium"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 style="medium"/>
    </border>
    <border>
      <left style="thin"/>
      <right/>
      <top/>
      <bottom/>
    </border>
    <border>
      <left style="thin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5" fillId="3" borderId="0" applyNumberFormat="0" applyBorder="0" applyAlignment="0" applyProtection="0"/>
    <xf numFmtId="0" fontId="19" fillId="20" borderId="1" applyNumberFormat="0" applyAlignment="0" applyProtection="0"/>
    <xf numFmtId="0" fontId="2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7" fillId="7" borderId="1" applyNumberFormat="0" applyAlignment="0" applyProtection="0"/>
    <xf numFmtId="0" fontId="20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6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7" fillId="0" borderId="12" xfId="0" applyFont="1" applyBorder="1" applyAlignment="1" quotePrefix="1">
      <alignment horizontal="right"/>
    </xf>
    <xf numFmtId="0" fontId="7" fillId="0" borderId="13" xfId="0" applyFont="1" applyBorder="1" applyAlignment="1">
      <alignment/>
    </xf>
    <xf numFmtId="3" fontId="7" fillId="0" borderId="13" xfId="0" applyNumberFormat="1" applyFont="1" applyBorder="1" applyAlignment="1">
      <alignment horizontal="right"/>
    </xf>
    <xf numFmtId="3" fontId="7" fillId="0" borderId="14" xfId="0" applyNumberFormat="1" applyFont="1" applyBorder="1" applyAlignment="1">
      <alignment horizontal="right"/>
    </xf>
    <xf numFmtId="3" fontId="7" fillId="0" borderId="15" xfId="0" applyNumberFormat="1" applyFont="1" applyBorder="1" applyAlignment="1">
      <alignment horizontal="right"/>
    </xf>
    <xf numFmtId="0" fontId="2" fillId="0" borderId="16" xfId="0" applyFont="1" applyBorder="1" applyAlignment="1" quotePrefix="1">
      <alignment horizontal="right"/>
    </xf>
    <xf numFmtId="0" fontId="2" fillId="0" borderId="10" xfId="0" applyFont="1" applyBorder="1" applyAlignment="1" quotePrefix="1">
      <alignment horizontal="right"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 horizontal="right"/>
    </xf>
    <xf numFmtId="3" fontId="2" fillId="0" borderId="17" xfId="0" applyNumberFormat="1" applyFont="1" applyBorder="1" applyAlignment="1">
      <alignment horizontal="right"/>
    </xf>
    <xf numFmtId="3" fontId="2" fillId="0" borderId="18" xfId="0" applyNumberFormat="1" applyFont="1" applyBorder="1" applyAlignment="1">
      <alignment horizontal="right"/>
    </xf>
    <xf numFmtId="3" fontId="9" fillId="0" borderId="19" xfId="0" applyNumberFormat="1" applyFont="1" applyBorder="1" applyAlignment="1">
      <alignment vertical="top" wrapText="1"/>
    </xf>
    <xf numFmtId="0" fontId="7" fillId="0" borderId="16" xfId="0" applyFont="1" applyBorder="1" applyAlignment="1" quotePrefix="1">
      <alignment horizontal="right"/>
    </xf>
    <xf numFmtId="0" fontId="2" fillId="0" borderId="17" xfId="0" applyFont="1" applyBorder="1" applyAlignment="1" quotePrefix="1">
      <alignment horizontal="right"/>
    </xf>
    <xf numFmtId="0" fontId="2" fillId="0" borderId="17" xfId="0" applyFont="1" applyBorder="1" applyAlignment="1">
      <alignment wrapText="1"/>
    </xf>
    <xf numFmtId="3" fontId="9" fillId="0" borderId="20" xfId="0" applyNumberFormat="1" applyFont="1" applyBorder="1" applyAlignment="1">
      <alignment vertical="top" wrapText="1"/>
    </xf>
    <xf numFmtId="0" fontId="7" fillId="0" borderId="16" xfId="0" applyFont="1" applyBorder="1" applyAlignment="1">
      <alignment horizontal="right"/>
    </xf>
    <xf numFmtId="0" fontId="2" fillId="0" borderId="17" xfId="0" applyFont="1" applyBorder="1" applyAlignment="1">
      <alignment/>
    </xf>
    <xf numFmtId="0" fontId="2" fillId="0" borderId="21" xfId="0" applyFont="1" applyBorder="1" applyAlignment="1">
      <alignment horizontal="right"/>
    </xf>
    <xf numFmtId="3" fontId="7" fillId="0" borderId="13" xfId="0" applyNumberFormat="1" applyFont="1" applyBorder="1" applyAlignment="1">
      <alignment/>
    </xf>
    <xf numFmtId="3" fontId="7" fillId="0" borderId="14" xfId="0" applyNumberFormat="1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 quotePrefix="1">
      <alignment horizontal="right"/>
    </xf>
    <xf numFmtId="0" fontId="2" fillId="0" borderId="23" xfId="0" applyFont="1" applyBorder="1" applyAlignment="1">
      <alignment/>
    </xf>
    <xf numFmtId="3" fontId="2" fillId="0" borderId="23" xfId="0" applyNumberFormat="1" applyFont="1" applyBorder="1" applyAlignment="1">
      <alignment horizontal="right"/>
    </xf>
    <xf numFmtId="3" fontId="2" fillId="0" borderId="23" xfId="0" applyNumberFormat="1" applyFont="1" applyBorder="1" applyAlignment="1">
      <alignment/>
    </xf>
    <xf numFmtId="0" fontId="7" fillId="0" borderId="12" xfId="0" applyFont="1" applyBorder="1" applyAlignment="1">
      <alignment/>
    </xf>
    <xf numFmtId="0" fontId="7" fillId="0" borderId="24" xfId="0" applyFont="1" applyBorder="1" applyAlignment="1">
      <alignment/>
    </xf>
    <xf numFmtId="3" fontId="7" fillId="0" borderId="24" xfId="0" applyNumberFormat="1" applyFont="1" applyBorder="1" applyAlignment="1">
      <alignment horizontal="right"/>
    </xf>
    <xf numFmtId="3" fontId="7" fillId="0" borderId="25" xfId="0" applyNumberFormat="1" applyFont="1" applyBorder="1" applyAlignment="1">
      <alignment horizontal="right"/>
    </xf>
    <xf numFmtId="3" fontId="7" fillId="0" borderId="26" xfId="0" applyNumberFormat="1" applyFont="1" applyBorder="1" applyAlignment="1">
      <alignment horizontal="right"/>
    </xf>
    <xf numFmtId="0" fontId="7" fillId="0" borderId="16" xfId="0" applyFont="1" applyBorder="1" applyAlignment="1">
      <alignment/>
    </xf>
    <xf numFmtId="0" fontId="2" fillId="0" borderId="16" xfId="0" applyFont="1" applyBorder="1" applyAlignment="1">
      <alignment/>
    </xf>
    <xf numFmtId="3" fontId="2" fillId="0" borderId="27" xfId="0" applyNumberFormat="1" applyFont="1" applyBorder="1" applyAlignment="1">
      <alignment horizontal="right"/>
    </xf>
    <xf numFmtId="3" fontId="2" fillId="0" borderId="28" xfId="0" applyNumberFormat="1" applyFont="1" applyBorder="1" applyAlignment="1">
      <alignment horizontal="right"/>
    </xf>
    <xf numFmtId="0" fontId="2" fillId="0" borderId="29" xfId="0" applyFont="1" applyBorder="1" applyAlignment="1">
      <alignment/>
    </xf>
    <xf numFmtId="0" fontId="2" fillId="0" borderId="10" xfId="0" applyFont="1" applyBorder="1" applyAlignment="1">
      <alignment wrapText="1"/>
    </xf>
    <xf numFmtId="3" fontId="2" fillId="0" borderId="30" xfId="0" applyNumberFormat="1" applyFont="1" applyBorder="1" applyAlignment="1">
      <alignment vertical="center"/>
    </xf>
    <xf numFmtId="0" fontId="2" fillId="0" borderId="21" xfId="0" applyFont="1" applyBorder="1" applyAlignment="1">
      <alignment/>
    </xf>
    <xf numFmtId="3" fontId="2" fillId="0" borderId="31" xfId="0" applyNumberFormat="1" applyFont="1" applyBorder="1" applyAlignment="1">
      <alignment vertical="center"/>
    </xf>
    <xf numFmtId="0" fontId="2" fillId="0" borderId="32" xfId="0" applyFont="1" applyBorder="1" applyAlignment="1">
      <alignment/>
    </xf>
    <xf numFmtId="3" fontId="2" fillId="0" borderId="33" xfId="0" applyNumberFormat="1" applyFont="1" applyBorder="1" applyAlignment="1">
      <alignment horizontal="right"/>
    </xf>
    <xf numFmtId="0" fontId="7" fillId="0" borderId="13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2" fillId="0" borderId="13" xfId="0" applyFont="1" applyBorder="1" applyAlignment="1">
      <alignment/>
    </xf>
    <xf numFmtId="0" fontId="7" fillId="0" borderId="29" xfId="0" applyFont="1" applyBorder="1" applyAlignment="1">
      <alignment/>
    </xf>
    <xf numFmtId="3" fontId="2" fillId="0" borderId="30" xfId="0" applyNumberFormat="1" applyFont="1" applyBorder="1" applyAlignment="1">
      <alignment horizontal="right"/>
    </xf>
    <xf numFmtId="3" fontId="2" fillId="0" borderId="34" xfId="0" applyNumberFormat="1" applyFont="1" applyBorder="1" applyAlignment="1">
      <alignment horizontal="right"/>
    </xf>
    <xf numFmtId="0" fontId="7" fillId="0" borderId="35" xfId="0" applyFont="1" applyBorder="1" applyAlignment="1">
      <alignment/>
    </xf>
    <xf numFmtId="0" fontId="7" fillId="0" borderId="25" xfId="0" applyFont="1" applyBorder="1" applyAlignment="1">
      <alignment/>
    </xf>
    <xf numFmtId="0" fontId="7" fillId="0" borderId="24" xfId="0" applyFont="1" applyBorder="1" applyAlignment="1">
      <alignment wrapText="1"/>
    </xf>
    <xf numFmtId="3" fontId="7" fillId="0" borderId="36" xfId="0" applyNumberFormat="1" applyFont="1" applyBorder="1" applyAlignment="1">
      <alignment horizontal="right"/>
    </xf>
    <xf numFmtId="0" fontId="2" fillId="0" borderId="27" xfId="0" applyFont="1" applyBorder="1" applyAlignment="1">
      <alignment/>
    </xf>
    <xf numFmtId="3" fontId="2" fillId="0" borderId="37" xfId="0" applyNumberFormat="1" applyFont="1" applyBorder="1" applyAlignment="1">
      <alignment horizontal="right"/>
    </xf>
    <xf numFmtId="3" fontId="2" fillId="0" borderId="38" xfId="0" applyNumberFormat="1" applyFont="1" applyBorder="1" applyAlignment="1">
      <alignment horizontal="right"/>
    </xf>
    <xf numFmtId="3" fontId="7" fillId="0" borderId="25" xfId="42" applyNumberFormat="1" applyFont="1" applyBorder="1" applyAlignment="1">
      <alignment/>
    </xf>
    <xf numFmtId="3" fontId="7" fillId="0" borderId="26" xfId="42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3" fontId="2" fillId="0" borderId="33" xfId="0" applyNumberFormat="1" applyFont="1" applyBorder="1" applyAlignment="1">
      <alignment/>
    </xf>
    <xf numFmtId="0" fontId="2" fillId="0" borderId="17" xfId="42" applyNumberFormat="1" applyFont="1" applyBorder="1" applyAlignment="1">
      <alignment horizontal="right"/>
    </xf>
    <xf numFmtId="3" fontId="2" fillId="0" borderId="31" xfId="0" applyNumberFormat="1" applyFont="1" applyBorder="1" applyAlignment="1">
      <alignment horizontal="right" vertical="center"/>
    </xf>
    <xf numFmtId="3" fontId="2" fillId="0" borderId="31" xfId="0" applyNumberFormat="1" applyFont="1" applyBorder="1" applyAlignment="1">
      <alignment/>
    </xf>
    <xf numFmtId="3" fontId="7" fillId="0" borderId="26" xfId="0" applyNumberFormat="1" applyFont="1" applyBorder="1" applyAlignment="1">
      <alignment vertical="center"/>
    </xf>
    <xf numFmtId="0" fontId="2" fillId="0" borderId="39" xfId="0" applyFont="1" applyBorder="1" applyAlignment="1">
      <alignment/>
    </xf>
    <xf numFmtId="3" fontId="2" fillId="0" borderId="39" xfId="0" applyNumberFormat="1" applyFont="1" applyBorder="1" applyAlignment="1">
      <alignment horizontal="right"/>
    </xf>
    <xf numFmtId="3" fontId="7" fillId="0" borderId="24" xfId="0" applyNumberFormat="1" applyFont="1" applyBorder="1" applyAlignment="1">
      <alignment/>
    </xf>
    <xf numFmtId="0" fontId="2" fillId="0" borderId="40" xfId="0" applyFont="1" applyBorder="1" applyAlignment="1">
      <alignment/>
    </xf>
    <xf numFmtId="3" fontId="2" fillId="0" borderId="10" xfId="0" applyNumberFormat="1" applyFont="1" applyBorder="1" applyAlignment="1">
      <alignment/>
    </xf>
    <xf numFmtId="3" fontId="2" fillId="0" borderId="18" xfId="0" applyNumberFormat="1" applyFont="1" applyBorder="1" applyAlignment="1">
      <alignment/>
    </xf>
    <xf numFmtId="3" fontId="2" fillId="0" borderId="39" xfId="0" applyNumberFormat="1" applyFont="1" applyBorder="1" applyAlignment="1">
      <alignment/>
    </xf>
    <xf numFmtId="3" fontId="2" fillId="0" borderId="40" xfId="0" applyNumberFormat="1" applyFont="1" applyBorder="1" applyAlignment="1">
      <alignment horizontal="right"/>
    </xf>
    <xf numFmtId="3" fontId="2" fillId="0" borderId="40" xfId="0" applyNumberFormat="1" applyFont="1" applyBorder="1" applyAlignment="1">
      <alignment/>
    </xf>
    <xf numFmtId="3" fontId="2" fillId="0" borderId="41" xfId="0" applyNumberFormat="1" applyFont="1" applyBorder="1" applyAlignment="1">
      <alignment horizontal="right"/>
    </xf>
    <xf numFmtId="3" fontId="2" fillId="0" borderId="42" xfId="0" applyNumberFormat="1" applyFont="1" applyBorder="1" applyAlignment="1">
      <alignment vertical="center"/>
    </xf>
    <xf numFmtId="0" fontId="7" fillId="0" borderId="43" xfId="0" applyFont="1" applyBorder="1" applyAlignment="1">
      <alignment/>
    </xf>
    <xf numFmtId="0" fontId="7" fillId="0" borderId="44" xfId="0" applyFont="1" applyBorder="1" applyAlignment="1">
      <alignment/>
    </xf>
    <xf numFmtId="3" fontId="7" fillId="0" borderId="45" xfId="0" applyNumberFormat="1" applyFont="1" applyBorder="1" applyAlignment="1">
      <alignment horizontal="right"/>
    </xf>
    <xf numFmtId="3" fontId="7" fillId="0" borderId="46" xfId="0" applyNumberFormat="1" applyFont="1" applyBorder="1" applyAlignment="1">
      <alignment horizontal="right"/>
    </xf>
    <xf numFmtId="0" fontId="8" fillId="24" borderId="17" xfId="0" applyFont="1" applyFill="1" applyBorder="1" applyAlignment="1">
      <alignment vertical="center" wrapText="1"/>
    </xf>
    <xf numFmtId="0" fontId="8" fillId="24" borderId="10" xfId="0" applyFont="1" applyFill="1" applyBorder="1" applyAlignment="1">
      <alignment vertical="center" wrapText="1"/>
    </xf>
    <xf numFmtId="0" fontId="8" fillId="24" borderId="24" xfId="0" applyFont="1" applyFill="1" applyBorder="1" applyAlignment="1">
      <alignment vertical="center" wrapText="1"/>
    </xf>
    <xf numFmtId="0" fontId="8" fillId="2" borderId="42" xfId="0" applyFont="1" applyFill="1" applyBorder="1" applyAlignment="1">
      <alignment horizontal="center" vertical="center" wrapText="1"/>
    </xf>
    <xf numFmtId="0" fontId="8" fillId="2" borderId="47" xfId="0" applyFont="1" applyFill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center" vertical="center" wrapText="1"/>
    </xf>
    <xf numFmtId="0" fontId="8" fillId="2" borderId="42" xfId="0" applyFont="1" applyFill="1" applyBorder="1" applyAlignment="1">
      <alignment vertical="center" wrapText="1"/>
    </xf>
    <xf numFmtId="0" fontId="9" fillId="24" borderId="17" xfId="0" applyFont="1" applyFill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right"/>
    </xf>
    <xf numFmtId="3" fontId="2" fillId="0" borderId="48" xfId="0" applyNumberFormat="1" applyFont="1" applyBorder="1" applyAlignment="1">
      <alignment horizontal="right"/>
    </xf>
    <xf numFmtId="3" fontId="2" fillId="0" borderId="49" xfId="0" applyNumberFormat="1" applyFont="1" applyBorder="1" applyAlignment="1">
      <alignment vertical="center"/>
    </xf>
    <xf numFmtId="0" fontId="2" fillId="0" borderId="39" xfId="0" applyFont="1" applyBorder="1" applyAlignment="1">
      <alignment wrapText="1"/>
    </xf>
    <xf numFmtId="0" fontId="8" fillId="2" borderId="50" xfId="0" applyFont="1" applyFill="1" applyBorder="1" applyAlignment="1">
      <alignment horizontal="center" vertical="center" wrapText="1"/>
    </xf>
    <xf numFmtId="0" fontId="8" fillId="2" borderId="51" xfId="0" applyFont="1" applyFill="1" applyBorder="1" applyAlignment="1">
      <alignment horizontal="center" vertical="center" wrapText="1"/>
    </xf>
    <xf numFmtId="0" fontId="8" fillId="2" borderId="22" xfId="0" applyFont="1" applyFill="1" applyBorder="1" applyAlignment="1">
      <alignment horizontal="center" vertical="center" wrapText="1"/>
    </xf>
    <xf numFmtId="0" fontId="8" fillId="2" borderId="5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8" fillId="2" borderId="41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43" xfId="0" applyFont="1" applyFill="1" applyBorder="1" applyAlignment="1">
      <alignment horizontal="center" vertical="center" wrapText="1"/>
    </xf>
    <xf numFmtId="0" fontId="8" fillId="2" borderId="53" xfId="0" applyFont="1" applyFill="1" applyBorder="1" applyAlignment="1">
      <alignment horizontal="center" vertical="center" wrapText="1"/>
    </xf>
    <xf numFmtId="0" fontId="8" fillId="2" borderId="54" xfId="0" applyFont="1" applyFill="1" applyBorder="1" applyAlignment="1">
      <alignment horizontal="center" vertical="center" wrapText="1"/>
    </xf>
    <xf numFmtId="0" fontId="8" fillId="2" borderId="40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8" fillId="2" borderId="55" xfId="0" applyFont="1" applyFill="1" applyBorder="1" applyAlignment="1">
      <alignment horizontal="center" vertical="center" wrapText="1"/>
    </xf>
    <xf numFmtId="0" fontId="8" fillId="2" borderId="56" xfId="0" applyFont="1" applyFill="1" applyBorder="1" applyAlignment="1">
      <alignment horizontal="center" vertical="center" wrapText="1"/>
    </xf>
    <xf numFmtId="0" fontId="8" fillId="2" borderId="57" xfId="0" applyFont="1" applyFill="1" applyBorder="1" applyAlignment="1">
      <alignment horizontal="center" vertical="center" wrapText="1"/>
    </xf>
    <xf numFmtId="0" fontId="8" fillId="2" borderId="58" xfId="0" applyFont="1" applyFill="1" applyBorder="1" applyAlignment="1">
      <alignment horizontal="center" vertical="center" wrapText="1"/>
    </xf>
    <xf numFmtId="0" fontId="8" fillId="2" borderId="39" xfId="0" applyFont="1" applyFill="1" applyBorder="1" applyAlignment="1">
      <alignment horizontal="center" vertical="center" wrapText="1"/>
    </xf>
    <xf numFmtId="0" fontId="8" fillId="2" borderId="59" xfId="0" applyFont="1" applyFill="1" applyBorder="1" applyAlignment="1">
      <alignment horizontal="center" vertical="center" wrapText="1"/>
    </xf>
    <xf numFmtId="0" fontId="8" fillId="2" borderId="48" xfId="0" applyFont="1" applyFill="1" applyBorder="1" applyAlignment="1">
      <alignment horizontal="center" vertical="center" wrapText="1"/>
    </xf>
    <xf numFmtId="0" fontId="8" fillId="2" borderId="60" xfId="0" applyFont="1" applyFill="1" applyBorder="1" applyAlignment="1">
      <alignment horizontal="center" vertical="center" wrapText="1"/>
    </xf>
    <xf numFmtId="0" fontId="8" fillId="2" borderId="61" xfId="0" applyFont="1" applyFill="1" applyBorder="1" applyAlignment="1">
      <alignment horizontal="center" vertical="center" wrapText="1"/>
    </xf>
    <xf numFmtId="0" fontId="8" fillId="2" borderId="62" xfId="0" applyFont="1" applyFill="1" applyBorder="1" applyAlignment="1">
      <alignment horizontal="center" vertical="center" wrapText="1"/>
    </xf>
    <xf numFmtId="0" fontId="8" fillId="2" borderId="34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63" xfId="0" applyFont="1" applyFill="1" applyBorder="1" applyAlignment="1">
      <alignment horizontal="center" vertical="center" wrapText="1"/>
    </xf>
    <xf numFmtId="0" fontId="8" fillId="2" borderId="64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Title" xfId="56"/>
    <cellStyle name="Total" xfId="57"/>
    <cellStyle name="Currency" xfId="58"/>
    <cellStyle name="Currency [0]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7"/>
  <sheetViews>
    <sheetView showGridLines="0" tabSelected="1" zoomScalePageLayoutView="0" workbookViewId="0" topLeftCell="F1">
      <selection activeCell="I1" sqref="I1"/>
    </sheetView>
  </sheetViews>
  <sheetFormatPr defaultColWidth="9.00390625" defaultRowHeight="12.75"/>
  <cols>
    <col min="1" max="1" width="5.875" style="0" customWidth="1"/>
    <col min="2" max="2" width="8.875" style="0" bestFit="1" customWidth="1"/>
    <col min="3" max="3" width="33.00390625" style="0" customWidth="1"/>
    <col min="4" max="4" width="14.375" style="0" customWidth="1"/>
    <col min="5" max="5" width="15.00390625" style="4" customWidth="1"/>
    <col min="6" max="7" width="16.75390625" style="4" customWidth="1"/>
    <col min="8" max="14" width="15.00390625" style="4" customWidth="1"/>
  </cols>
  <sheetData>
    <row r="1" spans="1:14" ht="92.25" customHeight="1">
      <c r="A1" s="9"/>
      <c r="B1" s="9"/>
      <c r="C1" s="9"/>
      <c r="D1" s="9"/>
      <c r="E1" s="10"/>
      <c r="F1" s="10"/>
      <c r="G1" s="10"/>
      <c r="H1" s="7"/>
      <c r="I1" s="10"/>
      <c r="J1" s="7"/>
      <c r="K1" s="10"/>
      <c r="L1" s="106" t="s">
        <v>101</v>
      </c>
      <c r="M1" s="106"/>
      <c r="N1" s="106"/>
    </row>
    <row r="2" spans="1:14" ht="47.25" customHeight="1">
      <c r="A2" s="114" t="s">
        <v>95</v>
      </c>
      <c r="B2" s="114"/>
      <c r="C2" s="114"/>
      <c r="D2" s="114"/>
      <c r="E2" s="114"/>
      <c r="F2" s="115"/>
      <c r="G2" s="114"/>
      <c r="H2" s="114"/>
      <c r="I2" s="11"/>
      <c r="J2" s="10"/>
      <c r="K2" s="10"/>
      <c r="L2" s="10"/>
      <c r="M2" s="10"/>
      <c r="N2" s="10"/>
    </row>
    <row r="3" spans="1:14" ht="9.75" customHeight="1" thickBot="1">
      <c r="A3" s="11"/>
      <c r="B3" s="11"/>
      <c r="C3" s="11"/>
      <c r="D3" s="11"/>
      <c r="E3" s="11"/>
      <c r="F3" s="11"/>
      <c r="G3" s="11"/>
      <c r="H3" s="5"/>
      <c r="I3" s="5"/>
      <c r="J3" s="10"/>
      <c r="K3" s="10"/>
      <c r="L3" s="1" t="s">
        <v>0</v>
      </c>
      <c r="M3" s="1"/>
      <c r="N3" s="1"/>
    </row>
    <row r="4" spans="1:14" s="2" customFormat="1" ht="15" customHeight="1" thickBot="1">
      <c r="A4" s="116" t="s">
        <v>1</v>
      </c>
      <c r="B4" s="119" t="s">
        <v>3</v>
      </c>
      <c r="C4" s="121" t="s">
        <v>4</v>
      </c>
      <c r="D4" s="123" t="s">
        <v>15</v>
      </c>
      <c r="E4" s="109" t="s">
        <v>2</v>
      </c>
      <c r="F4" s="110"/>
      <c r="G4" s="110"/>
      <c r="H4" s="110"/>
      <c r="I4" s="110"/>
      <c r="J4" s="110"/>
      <c r="K4" s="110"/>
      <c r="L4" s="110"/>
      <c r="M4" s="110"/>
      <c r="N4" s="111"/>
    </row>
    <row r="5" spans="1:14" s="2" customFormat="1" ht="12" customHeight="1">
      <c r="A5" s="117"/>
      <c r="B5" s="120"/>
      <c r="C5" s="122"/>
      <c r="D5" s="124"/>
      <c r="E5" s="102" t="s">
        <v>5</v>
      </c>
      <c r="F5" s="126" t="s">
        <v>2</v>
      </c>
      <c r="G5" s="127"/>
      <c r="H5" s="127"/>
      <c r="I5" s="127"/>
      <c r="J5" s="127"/>
      <c r="K5" s="127"/>
      <c r="L5" s="102" t="s">
        <v>7</v>
      </c>
      <c r="M5" s="104" t="s">
        <v>2</v>
      </c>
      <c r="N5" s="105"/>
    </row>
    <row r="6" spans="1:14" s="2" customFormat="1" ht="36" customHeight="1">
      <c r="A6" s="117"/>
      <c r="B6" s="120"/>
      <c r="C6" s="122"/>
      <c r="D6" s="124"/>
      <c r="E6" s="102"/>
      <c r="F6" s="128" t="s">
        <v>10</v>
      </c>
      <c r="G6" s="129"/>
      <c r="H6" s="112" t="s">
        <v>11</v>
      </c>
      <c r="I6" s="112" t="s">
        <v>13</v>
      </c>
      <c r="J6" s="112" t="s">
        <v>14</v>
      </c>
      <c r="K6" s="112" t="s">
        <v>8</v>
      </c>
      <c r="L6" s="102"/>
      <c r="M6" s="107" t="s">
        <v>17</v>
      </c>
      <c r="N6" s="93" t="s">
        <v>6</v>
      </c>
    </row>
    <row r="7" spans="1:14" s="3" customFormat="1" ht="167.25" customHeight="1" thickBot="1">
      <c r="A7" s="118"/>
      <c r="B7" s="113"/>
      <c r="C7" s="108"/>
      <c r="D7" s="125"/>
      <c r="E7" s="103"/>
      <c r="F7" s="94" t="s">
        <v>9</v>
      </c>
      <c r="G7" s="95" t="s">
        <v>12</v>
      </c>
      <c r="H7" s="113"/>
      <c r="I7" s="113"/>
      <c r="J7" s="113"/>
      <c r="K7" s="113"/>
      <c r="L7" s="103"/>
      <c r="M7" s="108"/>
      <c r="N7" s="96" t="s">
        <v>16</v>
      </c>
    </row>
    <row r="8" spans="1:14" s="2" customFormat="1" ht="12.75">
      <c r="A8" s="8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  <c r="M8" s="6">
        <v>13</v>
      </c>
      <c r="N8" s="97">
        <v>14</v>
      </c>
    </row>
    <row r="9" spans="1:14" s="2" customFormat="1" ht="13.5" thickBot="1">
      <c r="A9" s="12" t="s">
        <v>18</v>
      </c>
      <c r="B9" s="13"/>
      <c r="C9" s="13" t="s">
        <v>19</v>
      </c>
      <c r="D9" s="14">
        <f>SUM(D10:D13)</f>
        <v>754200</v>
      </c>
      <c r="E9" s="14">
        <f>SUM(E10:E13)</f>
        <v>145200</v>
      </c>
      <c r="F9" s="98">
        <f aca="true" t="shared" si="0" ref="F9:L9">SUM(F10:F13)</f>
        <v>0</v>
      </c>
      <c r="G9" s="14">
        <f t="shared" si="0"/>
        <v>145200</v>
      </c>
      <c r="H9" s="14">
        <f t="shared" si="0"/>
        <v>0</v>
      </c>
      <c r="I9" s="14">
        <f t="shared" si="0"/>
        <v>0</v>
      </c>
      <c r="J9" s="14">
        <f t="shared" si="0"/>
        <v>0</v>
      </c>
      <c r="K9" s="14">
        <f t="shared" si="0"/>
        <v>0</v>
      </c>
      <c r="L9" s="14">
        <f t="shared" si="0"/>
        <v>609000</v>
      </c>
      <c r="M9" s="15">
        <f>SUM(M10:M13)</f>
        <v>609000</v>
      </c>
      <c r="N9" s="92">
        <v>0</v>
      </c>
    </row>
    <row r="10" spans="1:14" s="2" customFormat="1" ht="12.75">
      <c r="A10" s="17"/>
      <c r="B10" s="18" t="s">
        <v>20</v>
      </c>
      <c r="C10" s="19" t="s">
        <v>21</v>
      </c>
      <c r="D10" s="20">
        <v>147000</v>
      </c>
      <c r="E10" s="20">
        <f>D10-L10</f>
        <v>82000</v>
      </c>
      <c r="F10" s="20">
        <v>0</v>
      </c>
      <c r="G10" s="21">
        <f>E10-F10-H10-I10-J10-K10</f>
        <v>82000</v>
      </c>
      <c r="H10" s="20">
        <v>0</v>
      </c>
      <c r="I10" s="20">
        <v>0</v>
      </c>
      <c r="J10" s="20">
        <v>0</v>
      </c>
      <c r="K10" s="20">
        <v>0</v>
      </c>
      <c r="L10" s="22">
        <v>65000</v>
      </c>
      <c r="M10" s="22">
        <v>65000</v>
      </c>
      <c r="N10" s="91">
        <v>0</v>
      </c>
    </row>
    <row r="11" spans="1:14" s="2" customFormat="1" ht="22.5">
      <c r="A11" s="24"/>
      <c r="B11" s="25" t="s">
        <v>22</v>
      </c>
      <c r="C11" s="26" t="s">
        <v>23</v>
      </c>
      <c r="D11" s="21">
        <v>583000</v>
      </c>
      <c r="E11" s="20">
        <f>D11-L11</f>
        <v>39000</v>
      </c>
      <c r="F11" s="20">
        <v>0</v>
      </c>
      <c r="G11" s="21">
        <f>E11-F11-H11-I11-J11-K11</f>
        <v>39000</v>
      </c>
      <c r="H11" s="20">
        <v>0</v>
      </c>
      <c r="I11" s="21">
        <v>0</v>
      </c>
      <c r="J11" s="21">
        <v>0</v>
      </c>
      <c r="K11" s="21">
        <v>0</v>
      </c>
      <c r="L11" s="22">
        <v>544000</v>
      </c>
      <c r="M11" s="22">
        <v>544000</v>
      </c>
      <c r="N11" s="90">
        <v>0</v>
      </c>
    </row>
    <row r="12" spans="1:14" s="2" customFormat="1" ht="12.75">
      <c r="A12" s="28"/>
      <c r="B12" s="25" t="s">
        <v>24</v>
      </c>
      <c r="C12" s="29" t="s">
        <v>25</v>
      </c>
      <c r="D12" s="21">
        <v>14600</v>
      </c>
      <c r="E12" s="20">
        <f>D12-L12</f>
        <v>14600</v>
      </c>
      <c r="F12" s="20">
        <v>0</v>
      </c>
      <c r="G12" s="21">
        <f>E12-F12-H12-I12-J12-K12</f>
        <v>14600</v>
      </c>
      <c r="H12" s="20">
        <v>0</v>
      </c>
      <c r="I12" s="21">
        <v>0</v>
      </c>
      <c r="J12" s="21">
        <v>0</v>
      </c>
      <c r="K12" s="21">
        <v>0</v>
      </c>
      <c r="L12" s="21">
        <v>0</v>
      </c>
      <c r="M12" s="22">
        <v>0</v>
      </c>
      <c r="N12" s="90">
        <v>0</v>
      </c>
    </row>
    <row r="13" spans="1:14" s="2" customFormat="1" ht="12.75">
      <c r="A13" s="30"/>
      <c r="B13" s="18" t="s">
        <v>26</v>
      </c>
      <c r="C13" s="19" t="s">
        <v>27</v>
      </c>
      <c r="D13" s="20">
        <v>9600</v>
      </c>
      <c r="E13" s="20">
        <f>D13-L13</f>
        <v>9600</v>
      </c>
      <c r="F13" s="20">
        <v>0</v>
      </c>
      <c r="G13" s="21">
        <f>E13-F13-H13-I13-J13-K13</f>
        <v>9600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2">
        <v>0</v>
      </c>
      <c r="N13" s="90">
        <v>0</v>
      </c>
    </row>
    <row r="14" spans="1:14" s="2" customFormat="1" ht="13.5" thickBot="1">
      <c r="A14" s="12" t="s">
        <v>28</v>
      </c>
      <c r="B14" s="13"/>
      <c r="C14" s="13" t="s">
        <v>29</v>
      </c>
      <c r="D14" s="14">
        <f aca="true" t="shared" si="1" ref="D14:K14">D15</f>
        <v>5000</v>
      </c>
      <c r="E14" s="14">
        <f t="shared" si="1"/>
        <v>5000</v>
      </c>
      <c r="F14" s="15">
        <f t="shared" si="1"/>
        <v>0</v>
      </c>
      <c r="G14" s="14">
        <f t="shared" si="1"/>
        <v>5000</v>
      </c>
      <c r="H14" s="15">
        <f t="shared" si="1"/>
        <v>0</v>
      </c>
      <c r="I14" s="15">
        <f t="shared" si="1"/>
        <v>0</v>
      </c>
      <c r="J14" s="15">
        <f t="shared" si="1"/>
        <v>0</v>
      </c>
      <c r="K14" s="15">
        <f t="shared" si="1"/>
        <v>0</v>
      </c>
      <c r="L14" s="31">
        <v>0</v>
      </c>
      <c r="M14" s="32">
        <f>M15</f>
        <v>0</v>
      </c>
      <c r="N14" s="92"/>
    </row>
    <row r="15" spans="1:14" s="2" customFormat="1" ht="12.75">
      <c r="A15" s="33"/>
      <c r="B15" s="34" t="s">
        <v>30</v>
      </c>
      <c r="C15" s="35" t="s">
        <v>27</v>
      </c>
      <c r="D15" s="36">
        <v>5000</v>
      </c>
      <c r="E15" s="20">
        <f>D15-L15</f>
        <v>5000</v>
      </c>
      <c r="F15" s="20">
        <v>0</v>
      </c>
      <c r="G15" s="21">
        <f>E15-F15-H15-I15-J15-K15</f>
        <v>5000</v>
      </c>
      <c r="H15" s="20">
        <v>0</v>
      </c>
      <c r="I15" s="36">
        <v>0</v>
      </c>
      <c r="J15" s="36">
        <v>0</v>
      </c>
      <c r="K15" s="36">
        <v>0</v>
      </c>
      <c r="L15" s="37">
        <v>0</v>
      </c>
      <c r="M15" s="22">
        <v>0</v>
      </c>
      <c r="N15" s="23">
        <v>0</v>
      </c>
    </row>
    <row r="16" spans="1:14" s="2" customFormat="1" ht="13.5" thickBot="1">
      <c r="A16" s="38">
        <v>600</v>
      </c>
      <c r="B16" s="39"/>
      <c r="C16" s="39" t="s">
        <v>31</v>
      </c>
      <c r="D16" s="40">
        <f>SUM(D17:D20)</f>
        <v>9341572</v>
      </c>
      <c r="E16" s="40">
        <f>SUM(E17:E20)</f>
        <v>1383500</v>
      </c>
      <c r="F16" s="40">
        <f aca="true" t="shared" si="2" ref="F16:L16">SUM(F17:F20)</f>
        <v>2000</v>
      </c>
      <c r="G16" s="40">
        <f t="shared" si="2"/>
        <v>1381500</v>
      </c>
      <c r="H16" s="40">
        <f t="shared" si="2"/>
        <v>0</v>
      </c>
      <c r="I16" s="40">
        <f t="shared" si="2"/>
        <v>0</v>
      </c>
      <c r="J16" s="40">
        <f t="shared" si="2"/>
        <v>0</v>
      </c>
      <c r="K16" s="40">
        <f t="shared" si="2"/>
        <v>0</v>
      </c>
      <c r="L16" s="40">
        <f t="shared" si="2"/>
        <v>7958072</v>
      </c>
      <c r="M16" s="41">
        <f>SUM(M17:M20)</f>
        <v>7958072</v>
      </c>
      <c r="N16" s="42">
        <f>SUM(N17:N20)</f>
        <v>800000</v>
      </c>
    </row>
    <row r="17" spans="1:14" s="2" customFormat="1" ht="12.75">
      <c r="A17" s="43"/>
      <c r="B17" s="19">
        <v>60004</v>
      </c>
      <c r="C17" s="19" t="s">
        <v>32</v>
      </c>
      <c r="D17" s="20">
        <v>817000</v>
      </c>
      <c r="E17" s="20">
        <f>D17-L17</f>
        <v>817000</v>
      </c>
      <c r="F17" s="20">
        <v>0</v>
      </c>
      <c r="G17" s="21">
        <f>E17-F17-H17-I17-J17-K17</f>
        <v>817000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2">
        <v>0</v>
      </c>
      <c r="N17" s="23">
        <v>0</v>
      </c>
    </row>
    <row r="18" spans="1:14" s="2" customFormat="1" ht="12.75">
      <c r="A18" s="43"/>
      <c r="B18" s="29">
        <v>60014</v>
      </c>
      <c r="C18" s="29" t="s">
        <v>33</v>
      </c>
      <c r="D18" s="21">
        <v>2788820</v>
      </c>
      <c r="E18" s="20">
        <f>D18-L18</f>
        <v>0</v>
      </c>
      <c r="F18" s="20">
        <v>0</v>
      </c>
      <c r="G18" s="21">
        <f>E18-F18-H18-I18-J18-K18</f>
        <v>0</v>
      </c>
      <c r="H18" s="20">
        <v>0</v>
      </c>
      <c r="I18" s="20">
        <v>0</v>
      </c>
      <c r="J18" s="20">
        <v>0</v>
      </c>
      <c r="K18" s="20">
        <v>0</v>
      </c>
      <c r="L18" s="20">
        <v>2788820</v>
      </c>
      <c r="M18" s="20">
        <v>2788820</v>
      </c>
      <c r="N18" s="27">
        <v>0</v>
      </c>
    </row>
    <row r="19" spans="1:14" s="2" customFormat="1" ht="12.75">
      <c r="A19" s="44"/>
      <c r="B19" s="29">
        <v>60016</v>
      </c>
      <c r="C19" s="29" t="s">
        <v>34</v>
      </c>
      <c r="D19" s="21">
        <v>5677252</v>
      </c>
      <c r="E19" s="20">
        <f>D19-L19</f>
        <v>538000</v>
      </c>
      <c r="F19" s="20">
        <v>2000</v>
      </c>
      <c r="G19" s="21">
        <f>E19-F19-H19-I19-J19-K19</f>
        <v>536000</v>
      </c>
      <c r="H19" s="20">
        <v>0</v>
      </c>
      <c r="I19" s="21">
        <v>0</v>
      </c>
      <c r="J19" s="21">
        <v>0</v>
      </c>
      <c r="K19" s="21">
        <v>0</v>
      </c>
      <c r="L19" s="21">
        <v>5139252</v>
      </c>
      <c r="M19" s="21">
        <v>5139252</v>
      </c>
      <c r="N19" s="27">
        <v>800000</v>
      </c>
    </row>
    <row r="20" spans="1:14" ht="12.75">
      <c r="A20" s="44"/>
      <c r="B20" s="29">
        <v>60095</v>
      </c>
      <c r="C20" s="29" t="s">
        <v>27</v>
      </c>
      <c r="D20" s="21">
        <v>58500</v>
      </c>
      <c r="E20" s="20">
        <f>D20-L20</f>
        <v>28500</v>
      </c>
      <c r="F20" s="20">
        <v>0</v>
      </c>
      <c r="G20" s="21">
        <f>E20-F20-H20-I20-J20-K20</f>
        <v>28500</v>
      </c>
      <c r="H20" s="20">
        <v>0</v>
      </c>
      <c r="I20" s="21">
        <v>0</v>
      </c>
      <c r="J20" s="21">
        <v>0</v>
      </c>
      <c r="K20" s="21">
        <v>0</v>
      </c>
      <c r="L20" s="21">
        <v>30000</v>
      </c>
      <c r="M20" s="22">
        <v>30000</v>
      </c>
      <c r="N20" s="27">
        <v>0</v>
      </c>
    </row>
    <row r="21" spans="1:14" ht="13.5" thickBot="1">
      <c r="A21" s="38">
        <v>630</v>
      </c>
      <c r="B21" s="13"/>
      <c r="C21" s="13" t="s">
        <v>35</v>
      </c>
      <c r="D21" s="14">
        <f aca="true" t="shared" si="3" ref="D21:L21">D22</f>
        <v>3337226</v>
      </c>
      <c r="E21" s="14">
        <f t="shared" si="3"/>
        <v>10000</v>
      </c>
      <c r="F21" s="14">
        <f t="shared" si="3"/>
        <v>0</v>
      </c>
      <c r="G21" s="14">
        <f t="shared" si="3"/>
        <v>10000</v>
      </c>
      <c r="H21" s="14">
        <f t="shared" si="3"/>
        <v>0</v>
      </c>
      <c r="I21" s="14">
        <f t="shared" si="3"/>
        <v>0</v>
      </c>
      <c r="J21" s="14">
        <f t="shared" si="3"/>
        <v>0</v>
      </c>
      <c r="K21" s="14">
        <f t="shared" si="3"/>
        <v>0</v>
      </c>
      <c r="L21" s="15">
        <f t="shared" si="3"/>
        <v>3327226</v>
      </c>
      <c r="M21" s="15">
        <f>SUM(M22)</f>
        <v>3327226</v>
      </c>
      <c r="N21" s="16">
        <f>SUM(N22)</f>
        <v>3327226</v>
      </c>
    </row>
    <row r="22" spans="1:14" ht="12.75">
      <c r="A22" s="33"/>
      <c r="B22" s="35">
        <v>63095</v>
      </c>
      <c r="C22" s="35" t="s">
        <v>27</v>
      </c>
      <c r="D22" s="36">
        <v>3337226</v>
      </c>
      <c r="E22" s="20">
        <f>D22-L22</f>
        <v>10000</v>
      </c>
      <c r="F22" s="20">
        <v>0</v>
      </c>
      <c r="G22" s="21">
        <f>E22-F22-H22-I22-J22-K22</f>
        <v>10000</v>
      </c>
      <c r="H22" s="20">
        <v>0</v>
      </c>
      <c r="I22" s="36">
        <v>0</v>
      </c>
      <c r="J22" s="45">
        <v>0</v>
      </c>
      <c r="K22" s="45">
        <v>0</v>
      </c>
      <c r="L22" s="45">
        <v>3327226</v>
      </c>
      <c r="M22" s="45">
        <v>3327226</v>
      </c>
      <c r="N22" s="46">
        <v>3327226</v>
      </c>
    </row>
    <row r="23" spans="1:14" ht="13.5" thickBot="1">
      <c r="A23" s="38">
        <v>700</v>
      </c>
      <c r="B23" s="39"/>
      <c r="C23" s="39" t="s">
        <v>36</v>
      </c>
      <c r="D23" s="40">
        <f>D24+D25</f>
        <v>3192830</v>
      </c>
      <c r="E23" s="40">
        <f>E24+E25</f>
        <v>332830</v>
      </c>
      <c r="F23" s="40">
        <f aca="true" t="shared" si="4" ref="F23:L23">F24+F25</f>
        <v>38300</v>
      </c>
      <c r="G23" s="40">
        <f t="shared" si="4"/>
        <v>294030</v>
      </c>
      <c r="H23" s="40">
        <f t="shared" si="4"/>
        <v>0</v>
      </c>
      <c r="I23" s="40">
        <f t="shared" si="4"/>
        <v>500</v>
      </c>
      <c r="J23" s="40">
        <f t="shared" si="4"/>
        <v>0</v>
      </c>
      <c r="K23" s="40">
        <f t="shared" si="4"/>
        <v>0</v>
      </c>
      <c r="L23" s="40">
        <f t="shared" si="4"/>
        <v>2860000</v>
      </c>
      <c r="M23" s="41">
        <f>M24+M25</f>
        <v>2860000</v>
      </c>
      <c r="N23" s="42">
        <f>N24+N25</f>
        <v>0</v>
      </c>
    </row>
    <row r="24" spans="1:14" ht="12.75">
      <c r="A24" s="47"/>
      <c r="B24" s="19">
        <v>70005</v>
      </c>
      <c r="C24" s="48" t="s">
        <v>37</v>
      </c>
      <c r="D24" s="20">
        <v>208100</v>
      </c>
      <c r="E24" s="20">
        <f>D24-L24</f>
        <v>108100</v>
      </c>
      <c r="F24" s="20">
        <v>0</v>
      </c>
      <c r="G24" s="21">
        <f>E24-F24-H24-I24-J24-K24</f>
        <v>108100</v>
      </c>
      <c r="H24" s="20">
        <v>0</v>
      </c>
      <c r="I24" s="20">
        <v>0</v>
      </c>
      <c r="J24" s="20">
        <v>0</v>
      </c>
      <c r="K24" s="20">
        <v>0</v>
      </c>
      <c r="L24" s="20">
        <v>100000</v>
      </c>
      <c r="M24" s="22">
        <v>100000</v>
      </c>
      <c r="N24" s="49">
        <v>0</v>
      </c>
    </row>
    <row r="25" spans="1:14" ht="12.75">
      <c r="A25" s="50"/>
      <c r="B25" s="29">
        <v>70095</v>
      </c>
      <c r="C25" s="29" t="s">
        <v>27</v>
      </c>
      <c r="D25" s="21">
        <v>2984730</v>
      </c>
      <c r="E25" s="20">
        <f>D25-L25</f>
        <v>224730</v>
      </c>
      <c r="F25" s="20">
        <v>38300</v>
      </c>
      <c r="G25" s="21">
        <f>E25-F25-H25-I25-J25-K25</f>
        <v>185930</v>
      </c>
      <c r="H25" s="20">
        <v>0</v>
      </c>
      <c r="I25" s="20">
        <v>500</v>
      </c>
      <c r="J25" s="20">
        <v>0</v>
      </c>
      <c r="K25" s="20">
        <v>0</v>
      </c>
      <c r="L25" s="20">
        <v>2760000</v>
      </c>
      <c r="M25" s="22">
        <v>2760000</v>
      </c>
      <c r="N25" s="51">
        <v>0</v>
      </c>
    </row>
    <row r="26" spans="1:14" ht="13.5" thickBot="1">
      <c r="A26" s="38">
        <v>710</v>
      </c>
      <c r="B26" s="39"/>
      <c r="C26" s="39" t="s">
        <v>38</v>
      </c>
      <c r="D26" s="40">
        <f aca="true" t="shared" si="5" ref="D26:N26">SUM(D27:D29)</f>
        <v>705200</v>
      </c>
      <c r="E26" s="40">
        <f t="shared" si="5"/>
        <v>705200</v>
      </c>
      <c r="F26" s="40">
        <f t="shared" si="5"/>
        <v>38900</v>
      </c>
      <c r="G26" s="40">
        <f t="shared" si="5"/>
        <v>666300</v>
      </c>
      <c r="H26" s="40">
        <f t="shared" si="5"/>
        <v>0</v>
      </c>
      <c r="I26" s="40">
        <f t="shared" si="5"/>
        <v>0</v>
      </c>
      <c r="J26" s="40">
        <f t="shared" si="5"/>
        <v>0</v>
      </c>
      <c r="K26" s="40">
        <f t="shared" si="5"/>
        <v>0</v>
      </c>
      <c r="L26" s="40">
        <f t="shared" si="5"/>
        <v>0</v>
      </c>
      <c r="M26" s="41">
        <f t="shared" si="5"/>
        <v>0</v>
      </c>
      <c r="N26" s="42">
        <f t="shared" si="5"/>
        <v>0</v>
      </c>
    </row>
    <row r="27" spans="1:14" ht="12.75">
      <c r="A27" s="44"/>
      <c r="B27" s="19">
        <v>71004</v>
      </c>
      <c r="C27" s="48" t="s">
        <v>39</v>
      </c>
      <c r="D27" s="20">
        <v>475000</v>
      </c>
      <c r="E27" s="20">
        <f>D27-L27</f>
        <v>475000</v>
      </c>
      <c r="F27" s="20">
        <v>15000</v>
      </c>
      <c r="G27" s="21">
        <f>E27-F27-H27-I27-J27-K27</f>
        <v>460000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2">
        <v>0</v>
      </c>
      <c r="N27" s="49">
        <v>0</v>
      </c>
    </row>
    <row r="28" spans="1:14" ht="12.75">
      <c r="A28" s="44"/>
      <c r="B28" s="29">
        <v>71014</v>
      </c>
      <c r="C28" s="26" t="s">
        <v>40</v>
      </c>
      <c r="D28" s="21">
        <v>90000</v>
      </c>
      <c r="E28" s="20">
        <f>D28-L28</f>
        <v>90000</v>
      </c>
      <c r="F28" s="20">
        <v>3000</v>
      </c>
      <c r="G28" s="21">
        <f>E28-F28-H28-I28-J28-K28</f>
        <v>87000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2">
        <v>0</v>
      </c>
      <c r="N28" s="51">
        <v>0</v>
      </c>
    </row>
    <row r="29" spans="1:14" ht="12.75">
      <c r="A29" s="50"/>
      <c r="B29" s="29">
        <v>71035</v>
      </c>
      <c r="C29" s="29" t="s">
        <v>41</v>
      </c>
      <c r="D29" s="21">
        <v>140200</v>
      </c>
      <c r="E29" s="20">
        <f>D29-L29</f>
        <v>140200</v>
      </c>
      <c r="F29" s="20">
        <v>20900</v>
      </c>
      <c r="G29" s="21">
        <f>E29-F29-H29-I29-J29-K29</f>
        <v>119300</v>
      </c>
      <c r="H29" s="20">
        <v>0</v>
      </c>
      <c r="I29" s="21">
        <v>0</v>
      </c>
      <c r="J29" s="21">
        <v>0</v>
      </c>
      <c r="K29" s="21">
        <v>0</v>
      </c>
      <c r="L29" s="21">
        <v>0</v>
      </c>
      <c r="M29" s="22">
        <v>0</v>
      </c>
      <c r="N29" s="51">
        <v>0</v>
      </c>
    </row>
    <row r="30" spans="1:14" ht="13.5" thickBot="1">
      <c r="A30" s="38">
        <v>750</v>
      </c>
      <c r="B30" s="39"/>
      <c r="C30" s="39" t="s">
        <v>42</v>
      </c>
      <c r="D30" s="40">
        <f>SUM(D31:D35)</f>
        <v>3621310</v>
      </c>
      <c r="E30" s="40">
        <f>SUM(E31:E35)</f>
        <v>3520310</v>
      </c>
      <c r="F30" s="40">
        <f aca="true" t="shared" si="6" ref="F30:L30">SUM(F31:F35)</f>
        <v>2221140</v>
      </c>
      <c r="G30" s="40">
        <f t="shared" si="6"/>
        <v>1088670</v>
      </c>
      <c r="H30" s="40">
        <f t="shared" si="6"/>
        <v>0</v>
      </c>
      <c r="I30" s="40">
        <f t="shared" si="6"/>
        <v>210500</v>
      </c>
      <c r="J30" s="40">
        <f t="shared" si="6"/>
        <v>0</v>
      </c>
      <c r="K30" s="40">
        <f t="shared" si="6"/>
        <v>0</v>
      </c>
      <c r="L30" s="40">
        <f t="shared" si="6"/>
        <v>101000</v>
      </c>
      <c r="M30" s="41">
        <f>M31+M32+M33+M35</f>
        <v>101000</v>
      </c>
      <c r="N30" s="42">
        <f>N31+N32+N33+N35</f>
        <v>0</v>
      </c>
    </row>
    <row r="31" spans="1:14" ht="12.75">
      <c r="A31" s="44"/>
      <c r="B31" s="19">
        <v>75011</v>
      </c>
      <c r="C31" s="19" t="s">
        <v>43</v>
      </c>
      <c r="D31" s="20">
        <v>85000</v>
      </c>
      <c r="E31" s="20">
        <f>D31-L31</f>
        <v>85000</v>
      </c>
      <c r="F31" s="20">
        <v>78700</v>
      </c>
      <c r="G31" s="21">
        <f>E31-F31-H31-I31-J31-K31</f>
        <v>6300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2">
        <v>0</v>
      </c>
      <c r="N31" s="49">
        <v>0</v>
      </c>
    </row>
    <row r="32" spans="1:14" ht="12.75">
      <c r="A32" s="44"/>
      <c r="B32" s="29">
        <v>75022</v>
      </c>
      <c r="C32" s="26" t="s">
        <v>44</v>
      </c>
      <c r="D32" s="21">
        <v>194600</v>
      </c>
      <c r="E32" s="20">
        <f>D32-L32</f>
        <v>194600</v>
      </c>
      <c r="F32" s="20">
        <v>0</v>
      </c>
      <c r="G32" s="21">
        <f>E32-F32-H32-I32-J32-K32</f>
        <v>24600</v>
      </c>
      <c r="H32" s="20">
        <v>0</v>
      </c>
      <c r="I32" s="20">
        <v>170000</v>
      </c>
      <c r="J32" s="20">
        <v>0</v>
      </c>
      <c r="K32" s="20">
        <v>0</v>
      </c>
      <c r="L32" s="20">
        <v>0</v>
      </c>
      <c r="M32" s="22">
        <v>0</v>
      </c>
      <c r="N32" s="51">
        <v>0</v>
      </c>
    </row>
    <row r="33" spans="1:14" ht="12.75">
      <c r="A33" s="50"/>
      <c r="B33" s="29">
        <v>75023</v>
      </c>
      <c r="C33" s="26" t="s">
        <v>45</v>
      </c>
      <c r="D33" s="21">
        <v>2984010</v>
      </c>
      <c r="E33" s="20">
        <f>D33-L33</f>
        <v>2883010</v>
      </c>
      <c r="F33" s="20">
        <v>2141440</v>
      </c>
      <c r="G33" s="21">
        <f>E33-F33-H33-I33-J33-K33</f>
        <v>736070</v>
      </c>
      <c r="H33" s="20">
        <v>0</v>
      </c>
      <c r="I33" s="20">
        <v>5500</v>
      </c>
      <c r="J33" s="20">
        <v>0</v>
      </c>
      <c r="K33" s="20">
        <v>0</v>
      </c>
      <c r="L33" s="20">
        <v>101000</v>
      </c>
      <c r="M33" s="22">
        <v>101000</v>
      </c>
      <c r="N33" s="51">
        <v>0</v>
      </c>
    </row>
    <row r="34" spans="1:14" ht="12.75">
      <c r="A34" s="52"/>
      <c r="B34" s="29">
        <v>75075</v>
      </c>
      <c r="C34" s="29" t="s">
        <v>46</v>
      </c>
      <c r="D34" s="21">
        <v>205000</v>
      </c>
      <c r="E34" s="20">
        <f>D34-L34</f>
        <v>205000</v>
      </c>
      <c r="F34" s="20">
        <v>1000</v>
      </c>
      <c r="G34" s="21">
        <f>E34-F34-H34-I34-J34-K34</f>
        <v>204000</v>
      </c>
      <c r="H34" s="20">
        <v>0</v>
      </c>
      <c r="I34" s="21">
        <v>0</v>
      </c>
      <c r="J34" s="21">
        <v>0</v>
      </c>
      <c r="K34" s="21">
        <v>0</v>
      </c>
      <c r="L34" s="21">
        <v>0</v>
      </c>
      <c r="M34" s="53">
        <v>0</v>
      </c>
      <c r="N34" s="51">
        <v>0</v>
      </c>
    </row>
    <row r="35" spans="1:14" ht="12.75">
      <c r="A35" s="50"/>
      <c r="B35" s="29">
        <v>75095</v>
      </c>
      <c r="C35" s="29" t="s">
        <v>27</v>
      </c>
      <c r="D35" s="21">
        <v>152700</v>
      </c>
      <c r="E35" s="20">
        <f>D35-L35</f>
        <v>152700</v>
      </c>
      <c r="F35" s="20">
        <v>0</v>
      </c>
      <c r="G35" s="21">
        <f>E35-F35-H35-I35-J35-K35</f>
        <v>117700</v>
      </c>
      <c r="H35" s="20">
        <v>0</v>
      </c>
      <c r="I35" s="20">
        <v>35000</v>
      </c>
      <c r="J35" s="20">
        <v>0</v>
      </c>
      <c r="K35" s="20">
        <v>0</v>
      </c>
      <c r="L35" s="20">
        <v>0</v>
      </c>
      <c r="M35" s="22">
        <v>0</v>
      </c>
      <c r="N35" s="51">
        <v>0</v>
      </c>
    </row>
    <row r="36" spans="1:14" ht="34.5" thickBot="1">
      <c r="A36" s="38">
        <v>751</v>
      </c>
      <c r="B36" s="13"/>
      <c r="C36" s="54" t="s">
        <v>47</v>
      </c>
      <c r="D36" s="14">
        <f>D37+D38</f>
        <v>13578</v>
      </c>
      <c r="E36" s="14">
        <f aca="true" t="shared" si="7" ref="E36:L36">E37+E38</f>
        <v>13578</v>
      </c>
      <c r="F36" s="14">
        <f t="shared" si="7"/>
        <v>1578</v>
      </c>
      <c r="G36" s="14">
        <f t="shared" si="7"/>
        <v>12000</v>
      </c>
      <c r="H36" s="14">
        <f t="shared" si="7"/>
        <v>0</v>
      </c>
      <c r="I36" s="14">
        <f t="shared" si="7"/>
        <v>0</v>
      </c>
      <c r="J36" s="14">
        <f t="shared" si="7"/>
        <v>0</v>
      </c>
      <c r="K36" s="14">
        <f t="shared" si="7"/>
        <v>0</v>
      </c>
      <c r="L36" s="14">
        <f t="shared" si="7"/>
        <v>0</v>
      </c>
      <c r="M36" s="15">
        <f>M37+M38</f>
        <v>0</v>
      </c>
      <c r="N36" s="16">
        <f>N37+N38</f>
        <v>0</v>
      </c>
    </row>
    <row r="37" spans="1:14" ht="22.5">
      <c r="A37" s="50"/>
      <c r="B37" s="19">
        <v>75101</v>
      </c>
      <c r="C37" s="55" t="s">
        <v>48</v>
      </c>
      <c r="D37" s="20">
        <v>1578</v>
      </c>
      <c r="E37" s="20">
        <f>D37-L37</f>
        <v>1578</v>
      </c>
      <c r="F37" s="20">
        <f>E37-M37</f>
        <v>1578</v>
      </c>
      <c r="G37" s="21">
        <f>E37-F37-H37-I37-J37-K37</f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2">
        <v>0</v>
      </c>
      <c r="N37" s="49">
        <v>0</v>
      </c>
    </row>
    <row r="38" spans="1:14" ht="12.75">
      <c r="A38" s="44"/>
      <c r="B38" s="19">
        <v>75195</v>
      </c>
      <c r="C38" s="48" t="s">
        <v>27</v>
      </c>
      <c r="D38" s="20">
        <v>12000</v>
      </c>
      <c r="E38" s="20">
        <f>D38-L38</f>
        <v>12000</v>
      </c>
      <c r="F38" s="20">
        <v>0</v>
      </c>
      <c r="G38" s="21">
        <f>E38-F38-H38-I38-J38-K38</f>
        <v>12000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2">
        <v>0</v>
      </c>
      <c r="N38" s="51">
        <v>0</v>
      </c>
    </row>
    <row r="39" spans="1:14" ht="23.25" thickBot="1">
      <c r="A39" s="43">
        <v>754</v>
      </c>
      <c r="B39" s="56"/>
      <c r="C39" s="54" t="s">
        <v>49</v>
      </c>
      <c r="D39" s="14">
        <f>SUM(D40:D44)</f>
        <v>2454500</v>
      </c>
      <c r="E39" s="14">
        <f>SUM(E40:E44)</f>
        <v>414500</v>
      </c>
      <c r="F39" s="14">
        <f aca="true" t="shared" si="8" ref="F39:N39">SUM(F40:F44)</f>
        <v>28800</v>
      </c>
      <c r="G39" s="14">
        <f t="shared" si="8"/>
        <v>361700</v>
      </c>
      <c r="H39" s="14">
        <f t="shared" si="8"/>
        <v>0</v>
      </c>
      <c r="I39" s="14">
        <f t="shared" si="8"/>
        <v>24000</v>
      </c>
      <c r="J39" s="14">
        <f t="shared" si="8"/>
        <v>0</v>
      </c>
      <c r="K39" s="14">
        <f t="shared" si="8"/>
        <v>0</v>
      </c>
      <c r="L39" s="14">
        <f t="shared" si="8"/>
        <v>2040000</v>
      </c>
      <c r="M39" s="15">
        <f t="shared" si="8"/>
        <v>2040000</v>
      </c>
      <c r="N39" s="16">
        <f t="shared" si="8"/>
        <v>1950000</v>
      </c>
    </row>
    <row r="40" spans="1:14" ht="12.75">
      <c r="A40" s="57"/>
      <c r="B40" s="19">
        <v>75405</v>
      </c>
      <c r="C40" s="19" t="s">
        <v>50</v>
      </c>
      <c r="D40" s="20">
        <v>10000</v>
      </c>
      <c r="E40" s="20">
        <f>D40-L40</f>
        <v>10000</v>
      </c>
      <c r="F40" s="20">
        <v>0</v>
      </c>
      <c r="G40" s="21">
        <v>10000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2">
        <v>0</v>
      </c>
      <c r="N40" s="49">
        <v>0</v>
      </c>
    </row>
    <row r="41" spans="1:14" ht="12.75">
      <c r="A41" s="43"/>
      <c r="B41" s="29">
        <v>75406</v>
      </c>
      <c r="C41" s="29" t="s">
        <v>51</v>
      </c>
      <c r="D41" s="21">
        <v>8000</v>
      </c>
      <c r="E41" s="20">
        <f>D41-L41</f>
        <v>8000</v>
      </c>
      <c r="F41" s="20">
        <v>0</v>
      </c>
      <c r="G41" s="21">
        <v>8000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2">
        <v>0</v>
      </c>
      <c r="N41" s="51">
        <v>0</v>
      </c>
    </row>
    <row r="42" spans="1:14" ht="12.75">
      <c r="A42" s="44"/>
      <c r="B42" s="29">
        <v>75412</v>
      </c>
      <c r="C42" s="29" t="s">
        <v>52</v>
      </c>
      <c r="D42" s="21">
        <v>2321800</v>
      </c>
      <c r="E42" s="20">
        <f>D42-L42</f>
        <v>371800</v>
      </c>
      <c r="F42" s="20">
        <v>28800</v>
      </c>
      <c r="G42" s="21">
        <f>E42-F42-H42-I42-J42-K42</f>
        <v>319000</v>
      </c>
      <c r="H42" s="20">
        <v>0</v>
      </c>
      <c r="I42" s="20">
        <v>24000</v>
      </c>
      <c r="J42" s="20">
        <v>0</v>
      </c>
      <c r="K42" s="20">
        <v>0</v>
      </c>
      <c r="L42" s="20">
        <v>1950000</v>
      </c>
      <c r="M42" s="20">
        <v>1950000</v>
      </c>
      <c r="N42" s="20">
        <v>1950000</v>
      </c>
    </row>
    <row r="43" spans="1:14" ht="12.75">
      <c r="A43" s="44"/>
      <c r="B43" s="29">
        <v>75414</v>
      </c>
      <c r="C43" s="29" t="s">
        <v>53</v>
      </c>
      <c r="D43" s="53">
        <v>9700</v>
      </c>
      <c r="E43" s="20">
        <f>D43-L43</f>
        <v>9700</v>
      </c>
      <c r="F43" s="59">
        <v>0</v>
      </c>
      <c r="G43" s="20">
        <v>9700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2">
        <v>0</v>
      </c>
      <c r="N43" s="51">
        <v>0</v>
      </c>
    </row>
    <row r="44" spans="1:14" ht="12.75">
      <c r="A44" s="50"/>
      <c r="B44" s="29">
        <v>75495</v>
      </c>
      <c r="C44" s="29" t="s">
        <v>27</v>
      </c>
      <c r="D44" s="53">
        <v>105000</v>
      </c>
      <c r="E44" s="20">
        <f>D44-L44</f>
        <v>15000</v>
      </c>
      <c r="F44" s="59">
        <v>0</v>
      </c>
      <c r="G44" s="21">
        <f>E44-F44-H44-I44-J44-K44</f>
        <v>15000</v>
      </c>
      <c r="H44" s="20">
        <v>0</v>
      </c>
      <c r="I44" s="20">
        <v>0</v>
      </c>
      <c r="J44" s="20">
        <v>0</v>
      </c>
      <c r="K44" s="20">
        <v>0</v>
      </c>
      <c r="L44" s="20">
        <v>90000</v>
      </c>
      <c r="M44" s="22">
        <v>90000</v>
      </c>
      <c r="N44" s="51">
        <v>0</v>
      </c>
    </row>
    <row r="45" spans="1:14" ht="45.75" thickBot="1">
      <c r="A45" s="60">
        <v>756</v>
      </c>
      <c r="B45" s="61"/>
      <c r="C45" s="62" t="s">
        <v>54</v>
      </c>
      <c r="D45" s="63">
        <f aca="true" t="shared" si="9" ref="D45:N45">SUM(D46)</f>
        <v>71140</v>
      </c>
      <c r="E45" s="40">
        <f t="shared" si="9"/>
        <v>71140</v>
      </c>
      <c r="F45" s="63">
        <f t="shared" si="9"/>
        <v>41640</v>
      </c>
      <c r="G45" s="40">
        <f t="shared" si="9"/>
        <v>29000</v>
      </c>
      <c r="H45" s="63">
        <f t="shared" si="9"/>
        <v>0</v>
      </c>
      <c r="I45" s="40">
        <f t="shared" si="9"/>
        <v>500</v>
      </c>
      <c r="J45" s="63">
        <f t="shared" si="9"/>
        <v>0</v>
      </c>
      <c r="K45" s="40">
        <f t="shared" si="9"/>
        <v>0</v>
      </c>
      <c r="L45" s="63">
        <f t="shared" si="9"/>
        <v>0</v>
      </c>
      <c r="M45" s="41">
        <f t="shared" si="9"/>
        <v>0</v>
      </c>
      <c r="N45" s="42">
        <f t="shared" si="9"/>
        <v>0</v>
      </c>
    </row>
    <row r="46" spans="1:14" ht="22.5">
      <c r="A46" s="33"/>
      <c r="B46" s="64">
        <v>75647</v>
      </c>
      <c r="C46" s="55" t="s">
        <v>55</v>
      </c>
      <c r="D46" s="65">
        <v>71140</v>
      </c>
      <c r="E46" s="20">
        <f>D46-L46</f>
        <v>71140</v>
      </c>
      <c r="F46" s="66">
        <v>41640</v>
      </c>
      <c r="G46" s="21">
        <f>E46-F46-H46-I46-J46-K46</f>
        <v>29000</v>
      </c>
      <c r="H46" s="20">
        <v>0</v>
      </c>
      <c r="I46" s="36">
        <v>500</v>
      </c>
      <c r="J46" s="65">
        <v>0</v>
      </c>
      <c r="K46" s="36">
        <v>0</v>
      </c>
      <c r="L46" s="65">
        <v>0</v>
      </c>
      <c r="M46" s="22">
        <v>0</v>
      </c>
      <c r="N46" s="51">
        <v>0</v>
      </c>
    </row>
    <row r="47" spans="1:14" ht="13.5" thickBot="1">
      <c r="A47" s="38">
        <v>758</v>
      </c>
      <c r="B47" s="39"/>
      <c r="C47" s="39" t="s">
        <v>56</v>
      </c>
      <c r="D47" s="41">
        <f>SUM(D48:D49)</f>
        <v>1567204</v>
      </c>
      <c r="E47" s="41">
        <f>SUM(E48:E49)</f>
        <v>767204</v>
      </c>
      <c r="F47" s="41">
        <f>SUM(F48:F49)</f>
        <v>0</v>
      </c>
      <c r="G47" s="41">
        <f>SUM(G48:G49)</f>
        <v>767204</v>
      </c>
      <c r="H47" s="63">
        <f>SUM(H48:H48)</f>
        <v>0</v>
      </c>
      <c r="I47" s="41">
        <f>SUM(I48:I48)</f>
        <v>0</v>
      </c>
      <c r="J47" s="41">
        <f>SUM(J48:J48)</f>
        <v>0</v>
      </c>
      <c r="K47" s="41">
        <f>SUM(K48:K48)</f>
        <v>0</v>
      </c>
      <c r="L47" s="63">
        <f>SUM(L48:L48)</f>
        <v>800000</v>
      </c>
      <c r="M47" s="41">
        <f>M48</f>
        <v>800000</v>
      </c>
      <c r="N47" s="42">
        <f>N48</f>
        <v>0</v>
      </c>
    </row>
    <row r="48" spans="1:14" ht="12.75">
      <c r="A48" s="44"/>
      <c r="B48" s="19">
        <v>75818</v>
      </c>
      <c r="C48" s="19" t="s">
        <v>57</v>
      </c>
      <c r="D48" s="20">
        <v>1395000</v>
      </c>
      <c r="E48" s="20">
        <f>D48-L48</f>
        <v>595000</v>
      </c>
      <c r="F48" s="20">
        <v>0</v>
      </c>
      <c r="G48" s="21">
        <f>E48-F48-H48-I48-J48-K48</f>
        <v>595000</v>
      </c>
      <c r="H48" s="20">
        <v>0</v>
      </c>
      <c r="I48" s="20">
        <v>0</v>
      </c>
      <c r="J48" s="20"/>
      <c r="K48" s="20">
        <v>0</v>
      </c>
      <c r="L48" s="20">
        <v>800000</v>
      </c>
      <c r="M48" s="22">
        <v>800000</v>
      </c>
      <c r="N48" s="49"/>
    </row>
    <row r="49" spans="1:14" ht="22.5">
      <c r="A49" s="44"/>
      <c r="B49" s="75">
        <v>75831</v>
      </c>
      <c r="C49" s="101" t="s">
        <v>100</v>
      </c>
      <c r="D49" s="76">
        <v>172204</v>
      </c>
      <c r="E49" s="20">
        <f>D49-L49</f>
        <v>172204</v>
      </c>
      <c r="F49" s="76">
        <v>0</v>
      </c>
      <c r="G49" s="21">
        <f>E49-F49-H49-I49-J49-K49</f>
        <v>172204</v>
      </c>
      <c r="H49" s="76"/>
      <c r="I49" s="76"/>
      <c r="J49" s="76"/>
      <c r="K49" s="76"/>
      <c r="L49" s="76"/>
      <c r="M49" s="99"/>
      <c r="N49" s="100"/>
    </row>
    <row r="50" spans="1:14" ht="13.5" thickBot="1">
      <c r="A50" s="38">
        <v>801</v>
      </c>
      <c r="B50" s="39"/>
      <c r="C50" s="39" t="s">
        <v>58</v>
      </c>
      <c r="D50" s="40">
        <f>SUM(D51:D59)</f>
        <v>16652050</v>
      </c>
      <c r="E50" s="40">
        <f>SUM(E51:E59)</f>
        <v>11800550</v>
      </c>
      <c r="F50" s="40">
        <f aca="true" t="shared" si="10" ref="F50:L50">SUM(F51:F59)</f>
        <v>7942550</v>
      </c>
      <c r="G50" s="40">
        <f t="shared" si="10"/>
        <v>2312070</v>
      </c>
      <c r="H50" s="40">
        <f t="shared" si="10"/>
        <v>1071000</v>
      </c>
      <c r="I50" s="40">
        <f t="shared" si="10"/>
        <v>474930</v>
      </c>
      <c r="J50" s="40">
        <f t="shared" si="10"/>
        <v>0</v>
      </c>
      <c r="K50" s="40">
        <f t="shared" si="10"/>
        <v>0</v>
      </c>
      <c r="L50" s="40">
        <f t="shared" si="10"/>
        <v>4851500</v>
      </c>
      <c r="M50" s="67">
        <f>SUM(M51:M59)</f>
        <v>4851500</v>
      </c>
      <c r="N50" s="68">
        <f>SUM(N51:N59)</f>
        <v>4115000</v>
      </c>
    </row>
    <row r="51" spans="1:14" ht="12.75">
      <c r="A51" s="44"/>
      <c r="B51" s="19">
        <v>80101</v>
      </c>
      <c r="C51" s="19" t="s">
        <v>59</v>
      </c>
      <c r="D51" s="20">
        <v>6307270</v>
      </c>
      <c r="E51" s="20">
        <f aca="true" t="shared" si="11" ref="E51:E59">D51-L51</f>
        <v>5599770</v>
      </c>
      <c r="F51" s="20">
        <v>4182200</v>
      </c>
      <c r="G51" s="21">
        <f aca="true" t="shared" si="12" ref="G51:G59">E51-F51-H51-I51-J51-K51</f>
        <v>1158770</v>
      </c>
      <c r="H51" s="20">
        <v>0</v>
      </c>
      <c r="I51" s="20">
        <v>258800</v>
      </c>
      <c r="J51" s="20">
        <v>0</v>
      </c>
      <c r="K51" s="20">
        <v>0</v>
      </c>
      <c r="L51" s="20">
        <v>707500</v>
      </c>
      <c r="M51" s="22">
        <v>707500</v>
      </c>
      <c r="N51" s="49">
        <v>0</v>
      </c>
    </row>
    <row r="52" spans="1:14" ht="22.5">
      <c r="A52" s="44"/>
      <c r="B52" s="29">
        <v>80103</v>
      </c>
      <c r="C52" s="26" t="s">
        <v>60</v>
      </c>
      <c r="D52" s="21">
        <v>411460</v>
      </c>
      <c r="E52" s="20">
        <f t="shared" si="11"/>
        <v>411460</v>
      </c>
      <c r="F52" s="20">
        <v>369000</v>
      </c>
      <c r="G52" s="21">
        <f t="shared" si="12"/>
        <v>18440</v>
      </c>
      <c r="H52" s="20">
        <v>0</v>
      </c>
      <c r="I52" s="20">
        <v>24020</v>
      </c>
      <c r="J52" s="20">
        <v>0</v>
      </c>
      <c r="K52" s="20">
        <v>0</v>
      </c>
      <c r="L52" s="20">
        <v>0</v>
      </c>
      <c r="M52" s="22">
        <v>0</v>
      </c>
      <c r="N52" s="51">
        <v>0</v>
      </c>
    </row>
    <row r="53" spans="1:14" ht="12.75">
      <c r="A53" s="44"/>
      <c r="B53" s="29">
        <v>80104</v>
      </c>
      <c r="C53" s="29" t="s">
        <v>61</v>
      </c>
      <c r="D53" s="21">
        <v>1804400</v>
      </c>
      <c r="E53" s="20">
        <f t="shared" si="11"/>
        <v>1804400</v>
      </c>
      <c r="F53" s="20">
        <v>570100</v>
      </c>
      <c r="G53" s="21">
        <f t="shared" si="12"/>
        <v>122000</v>
      </c>
      <c r="H53" s="20">
        <v>1071000</v>
      </c>
      <c r="I53" s="21">
        <v>41300</v>
      </c>
      <c r="J53" s="21">
        <v>0</v>
      </c>
      <c r="K53" s="20">
        <v>0</v>
      </c>
      <c r="L53" s="69">
        <v>0</v>
      </c>
      <c r="M53" s="70">
        <v>0</v>
      </c>
      <c r="N53" s="51">
        <v>0</v>
      </c>
    </row>
    <row r="54" spans="1:14" ht="12.75">
      <c r="A54" s="44"/>
      <c r="B54" s="29">
        <v>80110</v>
      </c>
      <c r="C54" s="29" t="s">
        <v>62</v>
      </c>
      <c r="D54" s="21">
        <v>6781620</v>
      </c>
      <c r="E54" s="20">
        <f t="shared" si="11"/>
        <v>2654620</v>
      </c>
      <c r="F54" s="20">
        <v>2158650</v>
      </c>
      <c r="G54" s="21">
        <v>351370</v>
      </c>
      <c r="H54" s="20">
        <v>0</v>
      </c>
      <c r="I54" s="20">
        <v>144600</v>
      </c>
      <c r="J54" s="20">
        <v>0</v>
      </c>
      <c r="K54" s="20">
        <v>0</v>
      </c>
      <c r="L54" s="20">
        <v>4127000</v>
      </c>
      <c r="M54" s="22">
        <v>4127000</v>
      </c>
      <c r="N54" s="58">
        <v>4115000</v>
      </c>
    </row>
    <row r="55" spans="1:14" ht="12.75">
      <c r="A55" s="44"/>
      <c r="B55" s="29">
        <v>80113</v>
      </c>
      <c r="C55" s="29" t="s">
        <v>63</v>
      </c>
      <c r="D55" s="21">
        <v>654120</v>
      </c>
      <c r="E55" s="20">
        <f t="shared" si="11"/>
        <v>654120</v>
      </c>
      <c r="F55" s="20">
        <v>125560</v>
      </c>
      <c r="G55" s="21">
        <f t="shared" si="12"/>
        <v>527750</v>
      </c>
      <c r="H55" s="20">
        <v>0</v>
      </c>
      <c r="I55" s="20">
        <v>810</v>
      </c>
      <c r="J55" s="20">
        <v>0</v>
      </c>
      <c r="K55" s="20">
        <v>0</v>
      </c>
      <c r="L55" s="20">
        <v>0</v>
      </c>
      <c r="M55" s="22">
        <v>0</v>
      </c>
      <c r="N55" s="51">
        <v>0</v>
      </c>
    </row>
    <row r="56" spans="1:14" ht="22.5">
      <c r="A56" s="44"/>
      <c r="B56" s="29">
        <v>80114</v>
      </c>
      <c r="C56" s="26" t="s">
        <v>64</v>
      </c>
      <c r="D56" s="21">
        <v>266280</v>
      </c>
      <c r="E56" s="20">
        <f t="shared" si="11"/>
        <v>261280</v>
      </c>
      <c r="F56" s="20">
        <v>232170</v>
      </c>
      <c r="G56" s="21">
        <f t="shared" si="12"/>
        <v>28510</v>
      </c>
      <c r="H56" s="20">
        <v>0</v>
      </c>
      <c r="I56" s="21">
        <v>600</v>
      </c>
      <c r="J56" s="21">
        <v>0</v>
      </c>
      <c r="K56" s="20">
        <v>0</v>
      </c>
      <c r="L56" s="21">
        <v>5000</v>
      </c>
      <c r="M56" s="53">
        <v>5000</v>
      </c>
      <c r="N56" s="51">
        <v>0</v>
      </c>
    </row>
    <row r="57" spans="1:14" ht="12.75">
      <c r="A57" s="44"/>
      <c r="B57" s="71">
        <v>80146</v>
      </c>
      <c r="C57" s="29" t="s">
        <v>65</v>
      </c>
      <c r="D57" s="21">
        <v>47030</v>
      </c>
      <c r="E57" s="20">
        <f t="shared" si="11"/>
        <v>47030</v>
      </c>
      <c r="F57" s="20"/>
      <c r="G57" s="21">
        <f t="shared" si="12"/>
        <v>47030</v>
      </c>
      <c r="H57" s="20">
        <v>0</v>
      </c>
      <c r="I57" s="20"/>
      <c r="J57" s="20">
        <v>0</v>
      </c>
      <c r="K57" s="20">
        <v>0</v>
      </c>
      <c r="L57" s="20">
        <v>0</v>
      </c>
      <c r="M57" s="22">
        <v>0</v>
      </c>
      <c r="N57" s="51">
        <v>0</v>
      </c>
    </row>
    <row r="58" spans="1:14" ht="12.75">
      <c r="A58" s="44"/>
      <c r="B58" s="71">
        <v>80148</v>
      </c>
      <c r="C58" s="29" t="s">
        <v>66</v>
      </c>
      <c r="D58" s="21">
        <v>261100</v>
      </c>
      <c r="E58" s="20">
        <f t="shared" si="11"/>
        <v>249100</v>
      </c>
      <c r="F58" s="20">
        <v>186100</v>
      </c>
      <c r="G58" s="21">
        <f t="shared" si="12"/>
        <v>58200</v>
      </c>
      <c r="H58" s="20">
        <v>0</v>
      </c>
      <c r="I58" s="20">
        <v>4800</v>
      </c>
      <c r="J58" s="20">
        <v>0</v>
      </c>
      <c r="K58" s="20">
        <v>0</v>
      </c>
      <c r="L58" s="20">
        <v>12000</v>
      </c>
      <c r="M58" s="22">
        <v>12000</v>
      </c>
      <c r="N58" s="51">
        <v>0</v>
      </c>
    </row>
    <row r="59" spans="1:14" ht="12.75">
      <c r="A59" s="50"/>
      <c r="B59" s="29">
        <v>80195</v>
      </c>
      <c r="C59" s="29" t="s">
        <v>27</v>
      </c>
      <c r="D59" s="21">
        <v>118770</v>
      </c>
      <c r="E59" s="20">
        <f t="shared" si="11"/>
        <v>118770</v>
      </c>
      <c r="F59" s="20">
        <v>118770</v>
      </c>
      <c r="G59" s="21">
        <f t="shared" si="12"/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2">
        <v>0</v>
      </c>
      <c r="N59" s="51">
        <v>0</v>
      </c>
    </row>
    <row r="60" spans="1:14" ht="13.5" thickBot="1">
      <c r="A60" s="38">
        <v>851</v>
      </c>
      <c r="B60" s="39"/>
      <c r="C60" s="39" t="s">
        <v>67</v>
      </c>
      <c r="D60" s="40">
        <f aca="true" t="shared" si="13" ref="D60:L60">SUM(D61:D64)</f>
        <v>663900</v>
      </c>
      <c r="E60" s="40">
        <f t="shared" si="13"/>
        <v>663900</v>
      </c>
      <c r="F60" s="40">
        <f t="shared" si="13"/>
        <v>133620</v>
      </c>
      <c r="G60" s="40">
        <f t="shared" si="13"/>
        <v>349680</v>
      </c>
      <c r="H60" s="40">
        <f t="shared" si="13"/>
        <v>180600</v>
      </c>
      <c r="I60" s="40">
        <f t="shared" si="13"/>
        <v>0</v>
      </c>
      <c r="J60" s="40">
        <f t="shared" si="13"/>
        <v>0</v>
      </c>
      <c r="K60" s="40">
        <f t="shared" si="13"/>
        <v>0</v>
      </c>
      <c r="L60" s="40">
        <f t="shared" si="13"/>
        <v>0</v>
      </c>
      <c r="M60" s="41">
        <f>M61+M63</f>
        <v>0</v>
      </c>
      <c r="N60" s="41">
        <f>N61+N63</f>
        <v>0</v>
      </c>
    </row>
    <row r="61" spans="1:14" ht="12.75">
      <c r="A61" s="47"/>
      <c r="B61" s="35">
        <v>85121</v>
      </c>
      <c r="C61" s="35" t="s">
        <v>68</v>
      </c>
      <c r="D61" s="36">
        <v>141100</v>
      </c>
      <c r="E61" s="20">
        <f>D61-L61</f>
        <v>141100</v>
      </c>
      <c r="F61" s="20">
        <v>0</v>
      </c>
      <c r="G61" s="21">
        <f>E61-F61-H61-I61-J61-K61</f>
        <v>141100</v>
      </c>
      <c r="H61" s="20">
        <v>0</v>
      </c>
      <c r="I61" s="36">
        <v>0</v>
      </c>
      <c r="J61" s="36">
        <v>0</v>
      </c>
      <c r="K61" s="20">
        <v>0</v>
      </c>
      <c r="L61" s="36">
        <v>0</v>
      </c>
      <c r="M61" s="45">
        <v>0</v>
      </c>
      <c r="N61" s="49">
        <v>0</v>
      </c>
    </row>
    <row r="62" spans="1:14" ht="12.75">
      <c r="A62" s="44"/>
      <c r="B62" s="29">
        <v>85153</v>
      </c>
      <c r="C62" s="29" t="s">
        <v>69</v>
      </c>
      <c r="D62" s="21">
        <v>13800</v>
      </c>
      <c r="E62" s="20">
        <f>D62-L62</f>
        <v>13800</v>
      </c>
      <c r="F62" s="20">
        <v>0</v>
      </c>
      <c r="G62" s="21">
        <f>E62-F62-H62-I62-J62-K62</f>
        <v>13800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22">
        <v>0</v>
      </c>
      <c r="N62" s="51">
        <v>0</v>
      </c>
    </row>
    <row r="63" spans="1:14" ht="12.75">
      <c r="A63" s="44"/>
      <c r="B63" s="29">
        <v>85154</v>
      </c>
      <c r="C63" s="29" t="s">
        <v>70</v>
      </c>
      <c r="D63" s="21">
        <v>486200</v>
      </c>
      <c r="E63" s="20">
        <f>D63-L63</f>
        <v>486200</v>
      </c>
      <c r="F63" s="20">
        <v>133620</v>
      </c>
      <c r="G63" s="21">
        <f>E63-F63-H63-I63-J63-K63</f>
        <v>186980</v>
      </c>
      <c r="H63" s="20">
        <v>165600</v>
      </c>
      <c r="I63" s="21"/>
      <c r="J63" s="20">
        <v>0</v>
      </c>
      <c r="K63" s="20">
        <v>0</v>
      </c>
      <c r="L63" s="20">
        <v>0</v>
      </c>
      <c r="M63" s="22">
        <v>0</v>
      </c>
      <c r="N63" s="51">
        <v>0</v>
      </c>
    </row>
    <row r="64" spans="1:14" ht="12.75">
      <c r="A64" s="50"/>
      <c r="B64" s="29">
        <v>85195</v>
      </c>
      <c r="C64" s="29" t="s">
        <v>27</v>
      </c>
      <c r="D64" s="21">
        <v>22800</v>
      </c>
      <c r="E64" s="20">
        <f>D64-L64</f>
        <v>22800</v>
      </c>
      <c r="F64" s="20"/>
      <c r="G64" s="21">
        <f>E64-F64-H64-I64-J64-K64</f>
        <v>7800</v>
      </c>
      <c r="H64" s="20">
        <v>15000</v>
      </c>
      <c r="I64" s="21"/>
      <c r="J64" s="20">
        <v>0</v>
      </c>
      <c r="K64" s="20">
        <v>0</v>
      </c>
      <c r="L64" s="20">
        <v>0</v>
      </c>
      <c r="M64" s="22">
        <v>0</v>
      </c>
      <c r="N64" s="51">
        <v>0</v>
      </c>
    </row>
    <row r="65" spans="1:14" ht="13.5" thickBot="1">
      <c r="A65" s="38">
        <v>852</v>
      </c>
      <c r="B65" s="39"/>
      <c r="C65" s="39" t="s">
        <v>71</v>
      </c>
      <c r="D65" s="40">
        <f aca="true" t="shared" si="14" ref="D65:N65">SUM(D66:D73)</f>
        <v>3998251</v>
      </c>
      <c r="E65" s="40">
        <f t="shared" si="14"/>
        <v>3992751</v>
      </c>
      <c r="F65" s="40">
        <f t="shared" si="14"/>
        <v>800187</v>
      </c>
      <c r="G65" s="40">
        <f t="shared" si="14"/>
        <v>234823</v>
      </c>
      <c r="H65" s="40">
        <f t="shared" si="14"/>
        <v>15500</v>
      </c>
      <c r="I65" s="40">
        <f t="shared" si="14"/>
        <v>2942241</v>
      </c>
      <c r="J65" s="40">
        <f t="shared" si="14"/>
        <v>0</v>
      </c>
      <c r="K65" s="40">
        <f t="shared" si="14"/>
        <v>0</v>
      </c>
      <c r="L65" s="40">
        <f t="shared" si="14"/>
        <v>5500</v>
      </c>
      <c r="M65" s="41">
        <f t="shared" si="14"/>
        <v>5500</v>
      </c>
      <c r="N65" s="42">
        <f t="shared" si="14"/>
        <v>0</v>
      </c>
    </row>
    <row r="66" spans="1:14" ht="45">
      <c r="A66" s="43"/>
      <c r="B66" s="29">
        <v>85212</v>
      </c>
      <c r="C66" s="26" t="s">
        <v>96</v>
      </c>
      <c r="D66" s="21">
        <v>2172592</v>
      </c>
      <c r="E66" s="20">
        <f aca="true" t="shared" si="15" ref="E66:E73">D66-L66</f>
        <v>2172592</v>
      </c>
      <c r="F66" s="20">
        <v>139995</v>
      </c>
      <c r="G66" s="21">
        <f aca="true" t="shared" si="16" ref="G66:G73">E66-F66-H66-I66-J66-K66</f>
        <v>32991</v>
      </c>
      <c r="H66" s="20">
        <v>0</v>
      </c>
      <c r="I66" s="20">
        <v>1999606</v>
      </c>
      <c r="J66" s="20">
        <v>0</v>
      </c>
      <c r="K66" s="20">
        <v>0</v>
      </c>
      <c r="L66" s="20">
        <v>0</v>
      </c>
      <c r="M66" s="22">
        <v>0</v>
      </c>
      <c r="N66" s="72">
        <v>0</v>
      </c>
    </row>
    <row r="67" spans="1:14" ht="67.5">
      <c r="A67" s="43"/>
      <c r="B67" s="29">
        <v>85213</v>
      </c>
      <c r="C67" s="26" t="s">
        <v>97</v>
      </c>
      <c r="D67" s="21">
        <v>36000</v>
      </c>
      <c r="E67" s="20">
        <f t="shared" si="15"/>
        <v>36000</v>
      </c>
      <c r="F67" s="20">
        <v>36000</v>
      </c>
      <c r="G67" s="21">
        <f t="shared" si="16"/>
        <v>0</v>
      </c>
      <c r="H67" s="20">
        <v>0</v>
      </c>
      <c r="I67" s="20">
        <v>0</v>
      </c>
      <c r="J67" s="20">
        <v>0</v>
      </c>
      <c r="K67" s="20">
        <v>0</v>
      </c>
      <c r="L67" s="20">
        <v>0</v>
      </c>
      <c r="M67" s="22">
        <v>0</v>
      </c>
      <c r="N67" s="73">
        <v>0</v>
      </c>
    </row>
    <row r="68" spans="1:14" ht="22.5">
      <c r="A68" s="43"/>
      <c r="B68" s="29">
        <v>85214</v>
      </c>
      <c r="C68" s="26" t="s">
        <v>72</v>
      </c>
      <c r="D68" s="21">
        <v>240000</v>
      </c>
      <c r="E68" s="20">
        <f t="shared" si="15"/>
        <v>240000</v>
      </c>
      <c r="F68" s="20">
        <v>0</v>
      </c>
      <c r="G68" s="21">
        <f t="shared" si="16"/>
        <v>0</v>
      </c>
      <c r="H68" s="20">
        <v>0</v>
      </c>
      <c r="I68" s="20">
        <v>240000</v>
      </c>
      <c r="J68" s="20"/>
      <c r="K68" s="20">
        <v>0</v>
      </c>
      <c r="L68" s="20">
        <v>0</v>
      </c>
      <c r="M68" s="22">
        <v>0</v>
      </c>
      <c r="N68" s="51">
        <v>0</v>
      </c>
    </row>
    <row r="69" spans="1:14" ht="12.75">
      <c r="A69" s="44"/>
      <c r="B69" s="29">
        <v>85215</v>
      </c>
      <c r="C69" s="29" t="s">
        <v>73</v>
      </c>
      <c r="D69" s="21">
        <v>250635</v>
      </c>
      <c r="E69" s="20">
        <f t="shared" si="15"/>
        <v>250635</v>
      </c>
      <c r="F69" s="20">
        <v>0</v>
      </c>
      <c r="G69" s="21">
        <f t="shared" si="16"/>
        <v>0</v>
      </c>
      <c r="H69" s="20"/>
      <c r="I69" s="20">
        <v>250635</v>
      </c>
      <c r="J69" s="20">
        <v>0</v>
      </c>
      <c r="K69" s="20">
        <v>0</v>
      </c>
      <c r="L69" s="20">
        <v>0</v>
      </c>
      <c r="M69" s="22">
        <v>0</v>
      </c>
      <c r="N69" s="51">
        <v>0</v>
      </c>
    </row>
    <row r="70" spans="1:14" ht="12.75">
      <c r="A70" s="44"/>
      <c r="B70" s="29">
        <v>85216</v>
      </c>
      <c r="C70" s="29" t="s">
        <v>74</v>
      </c>
      <c r="D70" s="21">
        <v>259000</v>
      </c>
      <c r="E70" s="20">
        <f t="shared" si="15"/>
        <v>259000</v>
      </c>
      <c r="F70" s="20">
        <v>0</v>
      </c>
      <c r="G70" s="21">
        <f t="shared" si="16"/>
        <v>0</v>
      </c>
      <c r="H70" s="20"/>
      <c r="I70" s="20">
        <v>259000</v>
      </c>
      <c r="J70" s="20">
        <v>0</v>
      </c>
      <c r="K70" s="20">
        <v>0</v>
      </c>
      <c r="L70" s="20">
        <v>0</v>
      </c>
      <c r="M70" s="22">
        <v>0</v>
      </c>
      <c r="N70" s="51">
        <v>0</v>
      </c>
    </row>
    <row r="71" spans="1:14" ht="12.75">
      <c r="A71" s="44"/>
      <c r="B71" s="29">
        <v>85219</v>
      </c>
      <c r="C71" s="29" t="s">
        <v>75</v>
      </c>
      <c r="D71" s="21">
        <v>542450</v>
      </c>
      <c r="E71" s="20">
        <f t="shared" si="15"/>
        <v>536950</v>
      </c>
      <c r="F71" s="20">
        <v>438437</v>
      </c>
      <c r="G71" s="21">
        <f t="shared" si="16"/>
        <v>94513</v>
      </c>
      <c r="H71" s="20">
        <v>0</v>
      </c>
      <c r="I71" s="21">
        <v>4000</v>
      </c>
      <c r="J71" s="21">
        <v>0</v>
      </c>
      <c r="K71" s="21">
        <v>0</v>
      </c>
      <c r="L71" s="69">
        <v>5500</v>
      </c>
      <c r="M71" s="70">
        <v>5500</v>
      </c>
      <c r="N71" s="51">
        <v>0</v>
      </c>
    </row>
    <row r="72" spans="1:14" ht="22.5">
      <c r="A72" s="44"/>
      <c r="B72" s="29">
        <v>85228</v>
      </c>
      <c r="C72" s="26" t="s">
        <v>76</v>
      </c>
      <c r="D72" s="21">
        <v>162214</v>
      </c>
      <c r="E72" s="20">
        <f t="shared" si="15"/>
        <v>162214</v>
      </c>
      <c r="F72" s="20">
        <v>61970</v>
      </c>
      <c r="G72" s="21">
        <f t="shared" si="16"/>
        <v>100244</v>
      </c>
      <c r="H72" s="20">
        <v>0</v>
      </c>
      <c r="I72" s="20">
        <v>0</v>
      </c>
      <c r="J72" s="20">
        <v>0</v>
      </c>
      <c r="K72" s="20">
        <v>0</v>
      </c>
      <c r="L72" s="20">
        <v>0</v>
      </c>
      <c r="M72" s="22">
        <v>0</v>
      </c>
      <c r="N72" s="51">
        <v>0</v>
      </c>
    </row>
    <row r="73" spans="1:14" ht="12.75">
      <c r="A73" s="50"/>
      <c r="B73" s="29">
        <v>85295</v>
      </c>
      <c r="C73" s="29" t="s">
        <v>27</v>
      </c>
      <c r="D73" s="21">
        <v>335360</v>
      </c>
      <c r="E73" s="20">
        <f t="shared" si="15"/>
        <v>335360</v>
      </c>
      <c r="F73" s="20">
        <v>123785</v>
      </c>
      <c r="G73" s="21">
        <f t="shared" si="16"/>
        <v>7075</v>
      </c>
      <c r="H73" s="20">
        <v>15500</v>
      </c>
      <c r="I73" s="20">
        <v>189000</v>
      </c>
      <c r="J73" s="20">
        <v>0</v>
      </c>
      <c r="K73" s="20">
        <v>0</v>
      </c>
      <c r="L73" s="20">
        <v>0</v>
      </c>
      <c r="M73" s="22">
        <v>0</v>
      </c>
      <c r="N73" s="51">
        <v>0</v>
      </c>
    </row>
    <row r="74" spans="1:14" ht="23.25" thickBot="1">
      <c r="A74" s="60">
        <v>853</v>
      </c>
      <c r="B74" s="39"/>
      <c r="C74" s="62" t="s">
        <v>77</v>
      </c>
      <c r="D74" s="40">
        <f aca="true" t="shared" si="17" ref="D74:M74">D75</f>
        <v>332498</v>
      </c>
      <c r="E74" s="40">
        <f t="shared" si="17"/>
        <v>332498</v>
      </c>
      <c r="F74" s="40">
        <f t="shared" si="17"/>
        <v>315198</v>
      </c>
      <c r="G74" s="40">
        <f t="shared" si="17"/>
        <v>15300</v>
      </c>
      <c r="H74" s="40">
        <f t="shared" si="17"/>
        <v>0</v>
      </c>
      <c r="I74" s="40">
        <f t="shared" si="17"/>
        <v>2000</v>
      </c>
      <c r="J74" s="40">
        <f t="shared" si="17"/>
        <v>0</v>
      </c>
      <c r="K74" s="40">
        <f t="shared" si="17"/>
        <v>0</v>
      </c>
      <c r="L74" s="40">
        <f t="shared" si="17"/>
        <v>0</v>
      </c>
      <c r="M74" s="41">
        <f t="shared" si="17"/>
        <v>0</v>
      </c>
      <c r="N74" s="74">
        <v>0</v>
      </c>
    </row>
    <row r="75" spans="1:14" ht="12.75">
      <c r="A75" s="44"/>
      <c r="B75" s="75">
        <v>85395</v>
      </c>
      <c r="C75" s="75" t="s">
        <v>27</v>
      </c>
      <c r="D75" s="76">
        <v>332498</v>
      </c>
      <c r="E75" s="20">
        <f>D75-L75</f>
        <v>332498</v>
      </c>
      <c r="F75" s="20">
        <v>315198</v>
      </c>
      <c r="G75" s="21">
        <f>E75-F75-H75-I75-J75-K75</f>
        <v>15300</v>
      </c>
      <c r="H75" s="20"/>
      <c r="I75" s="20">
        <v>2000</v>
      </c>
      <c r="J75" s="20"/>
      <c r="K75" s="20"/>
      <c r="L75" s="20">
        <v>0</v>
      </c>
      <c r="M75" s="22">
        <v>0</v>
      </c>
      <c r="N75" s="49">
        <v>0</v>
      </c>
    </row>
    <row r="76" spans="1:14" ht="13.5" thickBot="1">
      <c r="A76" s="38">
        <v>854</v>
      </c>
      <c r="B76" s="39"/>
      <c r="C76" s="39" t="s">
        <v>78</v>
      </c>
      <c r="D76" s="40">
        <f>SUM(D77:D78)</f>
        <v>66070</v>
      </c>
      <c r="E76" s="40">
        <f>SUM(E77:E78)</f>
        <v>66070</v>
      </c>
      <c r="F76" s="40">
        <f aca="true" t="shared" si="18" ref="F76:K76">SUM(F77:F78)</f>
        <v>0</v>
      </c>
      <c r="G76" s="40">
        <f t="shared" si="18"/>
        <v>200</v>
      </c>
      <c r="H76" s="40">
        <f t="shared" si="18"/>
        <v>0</v>
      </c>
      <c r="I76" s="40">
        <f t="shared" si="18"/>
        <v>65870</v>
      </c>
      <c r="J76" s="40">
        <f t="shared" si="18"/>
        <v>0</v>
      </c>
      <c r="K76" s="40">
        <f t="shared" si="18"/>
        <v>0</v>
      </c>
      <c r="L76" s="77">
        <v>0</v>
      </c>
      <c r="M76" s="41">
        <f>SUM(M77:M78)</f>
        <v>0</v>
      </c>
      <c r="N76" s="74">
        <v>0</v>
      </c>
    </row>
    <row r="77" spans="1:14" ht="12.75">
      <c r="A77" s="44"/>
      <c r="B77" s="29">
        <v>85415</v>
      </c>
      <c r="C77" s="29" t="s">
        <v>79</v>
      </c>
      <c r="D77" s="21">
        <v>65870</v>
      </c>
      <c r="E77" s="20">
        <f>D77-L77</f>
        <v>65870</v>
      </c>
      <c r="F77" s="20">
        <v>0</v>
      </c>
      <c r="G77" s="21">
        <f>E77-F77-H77-I77-J77-K77</f>
        <v>0</v>
      </c>
      <c r="H77" s="20">
        <v>0</v>
      </c>
      <c r="I77" s="21">
        <v>65870</v>
      </c>
      <c r="J77" s="21">
        <v>0</v>
      </c>
      <c r="K77" s="20">
        <v>0</v>
      </c>
      <c r="L77" s="21">
        <v>0</v>
      </c>
      <c r="M77" s="22">
        <v>0</v>
      </c>
      <c r="N77" s="49">
        <v>0</v>
      </c>
    </row>
    <row r="78" spans="1:14" ht="12.75">
      <c r="A78" s="50"/>
      <c r="B78" s="29">
        <v>85495</v>
      </c>
      <c r="C78" s="29" t="s">
        <v>27</v>
      </c>
      <c r="D78" s="21">
        <v>200</v>
      </c>
      <c r="E78" s="20">
        <f>D78-L78</f>
        <v>200</v>
      </c>
      <c r="F78" s="20">
        <v>0</v>
      </c>
      <c r="G78" s="21">
        <f>E78-F78-H78-I78-J78-K78</f>
        <v>200</v>
      </c>
      <c r="H78" s="20">
        <v>0</v>
      </c>
      <c r="I78" s="21">
        <v>0</v>
      </c>
      <c r="J78" s="21">
        <v>0</v>
      </c>
      <c r="K78" s="20">
        <v>0</v>
      </c>
      <c r="L78" s="21">
        <v>0</v>
      </c>
      <c r="M78" s="22">
        <v>0</v>
      </c>
      <c r="N78" s="51">
        <v>0</v>
      </c>
    </row>
    <row r="79" spans="1:14" ht="23.25" thickBot="1">
      <c r="A79" s="60">
        <v>900</v>
      </c>
      <c r="B79" s="39"/>
      <c r="C79" s="62" t="s">
        <v>80</v>
      </c>
      <c r="D79" s="40">
        <f>SUM(D80:D87)</f>
        <v>3275700</v>
      </c>
      <c r="E79" s="40">
        <f>SUM(E80:E87)</f>
        <v>1675200</v>
      </c>
      <c r="F79" s="40">
        <f aca="true" t="shared" si="19" ref="F79:L79">SUM(F80:F87)</f>
        <v>0</v>
      </c>
      <c r="G79" s="40">
        <f t="shared" si="19"/>
        <v>1675200</v>
      </c>
      <c r="H79" s="40">
        <f t="shared" si="19"/>
        <v>0</v>
      </c>
      <c r="I79" s="40">
        <f t="shared" si="19"/>
        <v>0</v>
      </c>
      <c r="J79" s="40">
        <f t="shared" si="19"/>
        <v>0</v>
      </c>
      <c r="K79" s="40">
        <f t="shared" si="19"/>
        <v>0</v>
      </c>
      <c r="L79" s="40">
        <f t="shared" si="19"/>
        <v>1600500</v>
      </c>
      <c r="M79" s="41">
        <f>SUM(M80:M87)</f>
        <v>1600500</v>
      </c>
      <c r="N79" s="42">
        <f>SUM(N80:N87)</f>
        <v>66000</v>
      </c>
    </row>
    <row r="80" spans="1:14" ht="12.75">
      <c r="A80" s="44"/>
      <c r="B80" s="19">
        <v>90001</v>
      </c>
      <c r="C80" s="19" t="s">
        <v>81</v>
      </c>
      <c r="D80" s="20">
        <v>3000</v>
      </c>
      <c r="E80" s="20">
        <f aca="true" t="shared" si="20" ref="E80:E87">D80-L80</f>
        <v>3000</v>
      </c>
      <c r="F80" s="20">
        <v>0</v>
      </c>
      <c r="G80" s="21">
        <f aca="true" t="shared" si="21" ref="G80:G87">E80-F80-H80-I80-J80-K80</f>
        <v>3000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2">
        <v>0</v>
      </c>
      <c r="N80" s="49">
        <v>0</v>
      </c>
    </row>
    <row r="81" spans="1:14" ht="12.75">
      <c r="A81" s="44"/>
      <c r="B81" s="19">
        <v>90002</v>
      </c>
      <c r="C81" s="19" t="s">
        <v>82</v>
      </c>
      <c r="D81" s="20">
        <v>498700</v>
      </c>
      <c r="E81" s="20">
        <f t="shared" si="20"/>
        <v>498700</v>
      </c>
      <c r="F81" s="20"/>
      <c r="G81" s="21">
        <f t="shared" si="21"/>
        <v>498700</v>
      </c>
      <c r="H81" s="20">
        <v>0</v>
      </c>
      <c r="I81" s="20"/>
      <c r="J81" s="20">
        <v>0</v>
      </c>
      <c r="K81" s="20">
        <v>0</v>
      </c>
      <c r="L81" s="20">
        <v>0</v>
      </c>
      <c r="M81" s="22">
        <v>0</v>
      </c>
      <c r="N81" s="51">
        <v>0</v>
      </c>
    </row>
    <row r="82" spans="1:14" ht="12.75">
      <c r="A82" s="44"/>
      <c r="B82" s="29">
        <v>90003</v>
      </c>
      <c r="C82" s="29" t="s">
        <v>83</v>
      </c>
      <c r="D82" s="21">
        <v>130000</v>
      </c>
      <c r="E82" s="20">
        <f t="shared" si="20"/>
        <v>130000</v>
      </c>
      <c r="F82" s="20">
        <v>0</v>
      </c>
      <c r="G82" s="21">
        <f t="shared" si="21"/>
        <v>130000</v>
      </c>
      <c r="H82" s="20">
        <v>0</v>
      </c>
      <c r="I82" s="21">
        <v>0</v>
      </c>
      <c r="J82" s="21">
        <v>0</v>
      </c>
      <c r="K82" s="20">
        <v>0</v>
      </c>
      <c r="L82" s="21">
        <v>0</v>
      </c>
      <c r="M82" s="53">
        <v>0</v>
      </c>
      <c r="N82" s="51">
        <v>0</v>
      </c>
    </row>
    <row r="83" spans="1:14" ht="12.75">
      <c r="A83" s="44"/>
      <c r="B83" s="29">
        <v>90004</v>
      </c>
      <c r="C83" s="26" t="s">
        <v>84</v>
      </c>
      <c r="D83" s="21">
        <v>289500</v>
      </c>
      <c r="E83" s="20">
        <f t="shared" si="20"/>
        <v>223500</v>
      </c>
      <c r="F83" s="20">
        <v>0</v>
      </c>
      <c r="G83" s="21">
        <f t="shared" si="21"/>
        <v>223500</v>
      </c>
      <c r="H83" s="20">
        <v>0</v>
      </c>
      <c r="I83" s="21">
        <v>0</v>
      </c>
      <c r="J83" s="21">
        <v>0</v>
      </c>
      <c r="K83" s="20">
        <v>0</v>
      </c>
      <c r="L83" s="21">
        <v>66000</v>
      </c>
      <c r="M83" s="53">
        <v>66000</v>
      </c>
      <c r="N83" s="51">
        <v>66000</v>
      </c>
    </row>
    <row r="84" spans="1:14" ht="12.75">
      <c r="A84" s="44"/>
      <c r="B84" s="29">
        <v>90006</v>
      </c>
      <c r="C84" s="26" t="s">
        <v>85</v>
      </c>
      <c r="D84" s="21">
        <v>70000</v>
      </c>
      <c r="E84" s="20">
        <f t="shared" si="20"/>
        <v>70000</v>
      </c>
      <c r="F84" s="20">
        <v>0</v>
      </c>
      <c r="G84" s="21">
        <f t="shared" si="21"/>
        <v>70000</v>
      </c>
      <c r="H84" s="21">
        <v>0</v>
      </c>
      <c r="I84" s="21">
        <v>0</v>
      </c>
      <c r="J84" s="21">
        <v>0</v>
      </c>
      <c r="K84" s="20">
        <v>0</v>
      </c>
      <c r="L84" s="21">
        <v>0</v>
      </c>
      <c r="M84" s="53">
        <v>0</v>
      </c>
      <c r="N84" s="51">
        <v>0</v>
      </c>
    </row>
    <row r="85" spans="1:14" ht="12.75">
      <c r="A85" s="44"/>
      <c r="B85" s="29">
        <v>90013</v>
      </c>
      <c r="C85" s="29" t="s">
        <v>86</v>
      </c>
      <c r="D85" s="21">
        <v>1338000</v>
      </c>
      <c r="E85" s="20">
        <f t="shared" si="20"/>
        <v>38000</v>
      </c>
      <c r="F85" s="20">
        <v>0</v>
      </c>
      <c r="G85" s="21">
        <f t="shared" si="21"/>
        <v>38000</v>
      </c>
      <c r="H85" s="21">
        <v>0</v>
      </c>
      <c r="I85" s="21">
        <v>0</v>
      </c>
      <c r="J85" s="21">
        <v>0</v>
      </c>
      <c r="K85" s="20">
        <v>0</v>
      </c>
      <c r="L85" s="69">
        <v>1300000</v>
      </c>
      <c r="M85" s="70">
        <v>1300000</v>
      </c>
      <c r="N85" s="51">
        <v>0</v>
      </c>
    </row>
    <row r="86" spans="1:14" ht="12.75">
      <c r="A86" s="44"/>
      <c r="B86" s="29">
        <v>90015</v>
      </c>
      <c r="C86" s="29" t="s">
        <v>87</v>
      </c>
      <c r="D86" s="21">
        <v>789500</v>
      </c>
      <c r="E86" s="20">
        <f t="shared" si="20"/>
        <v>555000</v>
      </c>
      <c r="F86" s="20">
        <v>0</v>
      </c>
      <c r="G86" s="21">
        <f t="shared" si="21"/>
        <v>555000</v>
      </c>
      <c r="H86" s="20"/>
      <c r="I86" s="21">
        <v>0</v>
      </c>
      <c r="J86" s="21"/>
      <c r="K86" s="20">
        <v>0</v>
      </c>
      <c r="L86" s="21">
        <v>234500</v>
      </c>
      <c r="M86" s="53">
        <v>234500</v>
      </c>
      <c r="N86" s="51">
        <v>0</v>
      </c>
    </row>
    <row r="87" spans="1:14" ht="12.75">
      <c r="A87" s="44"/>
      <c r="B87" s="78">
        <v>90095</v>
      </c>
      <c r="C87" s="78" t="s">
        <v>27</v>
      </c>
      <c r="D87" s="21">
        <v>157000</v>
      </c>
      <c r="E87" s="20">
        <f t="shared" si="20"/>
        <v>157000</v>
      </c>
      <c r="F87" s="20">
        <v>0</v>
      </c>
      <c r="G87" s="21">
        <f t="shared" si="21"/>
        <v>157000</v>
      </c>
      <c r="H87" s="20">
        <v>0</v>
      </c>
      <c r="I87" s="21">
        <v>0</v>
      </c>
      <c r="J87" s="21">
        <v>0</v>
      </c>
      <c r="K87" s="20">
        <v>0</v>
      </c>
      <c r="L87" s="21"/>
      <c r="M87" s="53">
        <v>0</v>
      </c>
      <c r="N87" s="51">
        <v>0</v>
      </c>
    </row>
    <row r="88" spans="1:14" ht="23.25" thickBot="1">
      <c r="A88" s="60">
        <v>921</v>
      </c>
      <c r="B88" s="39"/>
      <c r="C88" s="62" t="s">
        <v>88</v>
      </c>
      <c r="D88" s="14">
        <f aca="true" t="shared" si="22" ref="D88:N88">SUM(D89:D92)</f>
        <v>2037020</v>
      </c>
      <c r="E88" s="14">
        <f t="shared" si="22"/>
        <v>521020</v>
      </c>
      <c r="F88" s="14">
        <f t="shared" si="22"/>
        <v>127200</v>
      </c>
      <c r="G88" s="14">
        <f t="shared" si="22"/>
        <v>178820</v>
      </c>
      <c r="H88" s="14">
        <f t="shared" si="22"/>
        <v>215000</v>
      </c>
      <c r="I88" s="14">
        <f t="shared" si="22"/>
        <v>0</v>
      </c>
      <c r="J88" s="14">
        <f t="shared" si="22"/>
        <v>0</v>
      </c>
      <c r="K88" s="14">
        <f t="shared" si="22"/>
        <v>0</v>
      </c>
      <c r="L88" s="14">
        <f t="shared" si="22"/>
        <v>1516000</v>
      </c>
      <c r="M88" s="15">
        <f t="shared" si="22"/>
        <v>1516000</v>
      </c>
      <c r="N88" s="16">
        <f t="shared" si="22"/>
        <v>1516000</v>
      </c>
    </row>
    <row r="89" spans="1:14" ht="12.75">
      <c r="A89" s="44"/>
      <c r="B89" s="19">
        <v>92109</v>
      </c>
      <c r="C89" s="19" t="s">
        <v>89</v>
      </c>
      <c r="D89" s="20">
        <v>1773400</v>
      </c>
      <c r="E89" s="20">
        <f>D89-L89</f>
        <v>257400</v>
      </c>
      <c r="F89" s="20">
        <v>127200</v>
      </c>
      <c r="G89" s="21">
        <f>E89-F89-H89-I89-J89-K89</f>
        <v>130200</v>
      </c>
      <c r="H89" s="20"/>
      <c r="I89" s="20">
        <v>0</v>
      </c>
      <c r="J89" s="20">
        <v>0</v>
      </c>
      <c r="K89" s="20">
        <v>0</v>
      </c>
      <c r="L89" s="79">
        <v>1516000</v>
      </c>
      <c r="M89" s="79">
        <v>1516000</v>
      </c>
      <c r="N89" s="79">
        <v>1516000</v>
      </c>
    </row>
    <row r="90" spans="1:14" ht="12.75">
      <c r="A90" s="50"/>
      <c r="B90" s="29">
        <v>92116</v>
      </c>
      <c r="C90" s="29" t="s">
        <v>90</v>
      </c>
      <c r="D90" s="21">
        <v>140000</v>
      </c>
      <c r="E90" s="20">
        <f>D90-L90</f>
        <v>140000</v>
      </c>
      <c r="F90" s="20">
        <v>0</v>
      </c>
      <c r="G90" s="21">
        <f>E90-F90-H90-I90-J90-K90</f>
        <v>0</v>
      </c>
      <c r="H90" s="20">
        <v>140000</v>
      </c>
      <c r="I90" s="21">
        <v>0</v>
      </c>
      <c r="J90" s="21">
        <v>0</v>
      </c>
      <c r="K90" s="20">
        <v>0</v>
      </c>
      <c r="L90" s="69">
        <v>0</v>
      </c>
      <c r="M90" s="22">
        <v>0</v>
      </c>
      <c r="N90" s="51">
        <v>0</v>
      </c>
    </row>
    <row r="91" spans="1:14" ht="12.75">
      <c r="A91" s="52"/>
      <c r="B91" s="29">
        <v>92120</v>
      </c>
      <c r="C91" s="26" t="s">
        <v>91</v>
      </c>
      <c r="D91" s="21">
        <v>75000</v>
      </c>
      <c r="E91" s="20">
        <f>D91-L91</f>
        <v>75000</v>
      </c>
      <c r="F91" s="20">
        <v>0</v>
      </c>
      <c r="G91" s="21">
        <f>E91-F91-H91-I91-J91-K91</f>
        <v>0</v>
      </c>
      <c r="H91" s="20">
        <v>75000</v>
      </c>
      <c r="I91" s="21">
        <v>0</v>
      </c>
      <c r="J91" s="21">
        <v>0</v>
      </c>
      <c r="K91" s="20">
        <v>0</v>
      </c>
      <c r="L91" s="69">
        <v>0</v>
      </c>
      <c r="M91" s="53">
        <v>0</v>
      </c>
      <c r="N91" s="51">
        <v>0</v>
      </c>
    </row>
    <row r="92" spans="1:14" ht="12.75">
      <c r="A92" s="50"/>
      <c r="B92" s="29">
        <v>92195</v>
      </c>
      <c r="C92" s="29" t="s">
        <v>27</v>
      </c>
      <c r="D92" s="21">
        <v>48620</v>
      </c>
      <c r="E92" s="20">
        <f>D92-L92</f>
        <v>48620</v>
      </c>
      <c r="F92" s="20">
        <v>0</v>
      </c>
      <c r="G92" s="21">
        <f>E92-F92-H92-I92-J92-K92</f>
        <v>48620</v>
      </c>
      <c r="H92" s="20"/>
      <c r="I92" s="21">
        <v>0</v>
      </c>
      <c r="J92" s="21">
        <v>0</v>
      </c>
      <c r="K92" s="20">
        <v>0</v>
      </c>
      <c r="L92" s="21">
        <v>0</v>
      </c>
      <c r="M92" s="22">
        <v>0</v>
      </c>
      <c r="N92" s="51">
        <v>0</v>
      </c>
    </row>
    <row r="93" spans="1:14" ht="13.5" thickBot="1">
      <c r="A93" s="38">
        <v>926</v>
      </c>
      <c r="B93" s="39"/>
      <c r="C93" s="39" t="s">
        <v>98</v>
      </c>
      <c r="D93" s="40">
        <f>SUM(D94:D96)</f>
        <v>732100</v>
      </c>
      <c r="E93" s="40">
        <f>SUM(E94:E96)</f>
        <v>627100</v>
      </c>
      <c r="F93" s="40">
        <f>SUM(F94:F96)</f>
        <v>116000</v>
      </c>
      <c r="G93" s="40">
        <f aca="true" t="shared" si="23" ref="G93:N93">SUM(G94:G96)</f>
        <v>150100</v>
      </c>
      <c r="H93" s="40">
        <f t="shared" si="23"/>
        <v>350000</v>
      </c>
      <c r="I93" s="40">
        <f t="shared" si="23"/>
        <v>11000</v>
      </c>
      <c r="J93" s="40">
        <f t="shared" si="23"/>
        <v>0</v>
      </c>
      <c r="K93" s="40">
        <f t="shared" si="23"/>
        <v>0</v>
      </c>
      <c r="L93" s="40">
        <f t="shared" si="23"/>
        <v>105000</v>
      </c>
      <c r="M93" s="41">
        <f t="shared" si="23"/>
        <v>105000</v>
      </c>
      <c r="N93" s="42">
        <f t="shared" si="23"/>
        <v>105000</v>
      </c>
    </row>
    <row r="94" spans="1:14" ht="12.75">
      <c r="A94" s="43"/>
      <c r="B94" s="19">
        <v>92601</v>
      </c>
      <c r="C94" s="48" t="s">
        <v>92</v>
      </c>
      <c r="D94" s="20">
        <v>330600</v>
      </c>
      <c r="E94" s="20">
        <f>D94-L94</f>
        <v>225600</v>
      </c>
      <c r="F94" s="20">
        <v>81700</v>
      </c>
      <c r="G94" s="21">
        <f>E94-F94-H94-I94-J94-K94</f>
        <v>142900</v>
      </c>
      <c r="H94" s="20"/>
      <c r="I94" s="20">
        <v>1000</v>
      </c>
      <c r="J94" s="20">
        <v>0</v>
      </c>
      <c r="K94" s="20">
        <v>0</v>
      </c>
      <c r="L94" s="79">
        <v>105000</v>
      </c>
      <c r="M94" s="80">
        <v>105000</v>
      </c>
      <c r="N94" s="49">
        <v>105000</v>
      </c>
    </row>
    <row r="95" spans="1:14" ht="12.75">
      <c r="A95" s="43"/>
      <c r="B95" s="19">
        <v>92605</v>
      </c>
      <c r="C95" s="48" t="s">
        <v>99</v>
      </c>
      <c r="D95" s="76">
        <v>352000</v>
      </c>
      <c r="E95" s="20">
        <f>D95-L95</f>
        <v>352000</v>
      </c>
      <c r="F95" s="20">
        <v>0</v>
      </c>
      <c r="G95" s="21">
        <f>E95-F95-H95-I95-J95-K95</f>
        <v>2000</v>
      </c>
      <c r="H95" s="20">
        <v>350000</v>
      </c>
      <c r="I95" s="76">
        <v>0</v>
      </c>
      <c r="J95" s="76">
        <v>0</v>
      </c>
      <c r="K95" s="20">
        <v>0</v>
      </c>
      <c r="L95" s="81">
        <v>0</v>
      </c>
      <c r="M95" s="22">
        <v>0</v>
      </c>
      <c r="N95" s="51">
        <v>0</v>
      </c>
    </row>
    <row r="96" spans="1:14" ht="13.5" thickBot="1">
      <c r="A96" s="44"/>
      <c r="B96" s="78">
        <v>92695</v>
      </c>
      <c r="C96" s="78" t="s">
        <v>27</v>
      </c>
      <c r="D96" s="82">
        <v>49500</v>
      </c>
      <c r="E96" s="20">
        <f>D96-L96</f>
        <v>49500</v>
      </c>
      <c r="F96" s="82">
        <v>34300</v>
      </c>
      <c r="G96" s="21">
        <f>E96-F96-H96-I96-J96-K96</f>
        <v>5200</v>
      </c>
      <c r="H96" s="82"/>
      <c r="I96" s="82">
        <v>10000</v>
      </c>
      <c r="J96" s="82">
        <v>0</v>
      </c>
      <c r="K96" s="82">
        <v>0</v>
      </c>
      <c r="L96" s="83">
        <v>0</v>
      </c>
      <c r="M96" s="84">
        <v>0</v>
      </c>
      <c r="N96" s="85">
        <v>0</v>
      </c>
    </row>
    <row r="97" spans="1:14" ht="13.5" thickBot="1">
      <c r="A97" s="86" t="s">
        <v>93</v>
      </c>
      <c r="B97" s="87" t="s">
        <v>93</v>
      </c>
      <c r="C97" s="87" t="s">
        <v>94</v>
      </c>
      <c r="D97" s="88">
        <f aca="true" t="shared" si="24" ref="D97:N97">D9+D14+D16+D21+D23+D26+D30+D36+D45+D47+D50+D60+D65+D74+D76+D79+D88+D93+D39</f>
        <v>52821349</v>
      </c>
      <c r="E97" s="88">
        <f t="shared" si="24"/>
        <v>27047551</v>
      </c>
      <c r="F97" s="88">
        <f t="shared" si="24"/>
        <v>11807113</v>
      </c>
      <c r="G97" s="88">
        <f t="shared" si="24"/>
        <v>9676797</v>
      </c>
      <c r="H97" s="88">
        <f t="shared" si="24"/>
        <v>1832100</v>
      </c>
      <c r="I97" s="88">
        <f t="shared" si="24"/>
        <v>3731541</v>
      </c>
      <c r="J97" s="88">
        <f t="shared" si="24"/>
        <v>0</v>
      </c>
      <c r="K97" s="88">
        <f t="shared" si="24"/>
        <v>0</v>
      </c>
      <c r="L97" s="88">
        <f t="shared" si="24"/>
        <v>25773798</v>
      </c>
      <c r="M97" s="88">
        <f t="shared" si="24"/>
        <v>25773798</v>
      </c>
      <c r="N97" s="89">
        <f t="shared" si="24"/>
        <v>11879226</v>
      </c>
    </row>
  </sheetData>
  <sheetProtection/>
  <mergeCells count="17">
    <mergeCell ref="F5:K5"/>
    <mergeCell ref="F6:G6"/>
    <mergeCell ref="H6:H7"/>
    <mergeCell ref="B4:B7"/>
    <mergeCell ref="C4:C7"/>
    <mergeCell ref="D4:D7"/>
    <mergeCell ref="E5:E7"/>
    <mergeCell ref="L5:L7"/>
    <mergeCell ref="M5:N5"/>
    <mergeCell ref="L1:N1"/>
    <mergeCell ref="M6:M7"/>
    <mergeCell ref="E4:N4"/>
    <mergeCell ref="J6:J7"/>
    <mergeCell ref="K6:K7"/>
    <mergeCell ref="I6:I7"/>
    <mergeCell ref="A2:H2"/>
    <mergeCell ref="A4:A7"/>
  </mergeCells>
  <printOptions horizontalCentered="1"/>
  <pageMargins left="0.6692913385826772" right="0.2755905511811024" top="0.6692913385826772" bottom="0.5905511811023623" header="0.2755905511811024" footer="0.5118110236220472"/>
  <pageSetup horizontalDpi="300" verticalDpi="300" orientation="landscape" paperSize="8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Mkus</dc:creator>
  <cp:keywords/>
  <dc:description/>
  <cp:lastModifiedBy>martusia</cp:lastModifiedBy>
  <cp:lastPrinted>2011-01-21T16:41:46Z</cp:lastPrinted>
  <dcterms:created xsi:type="dcterms:W3CDTF">2009-10-01T05:59:07Z</dcterms:created>
  <dcterms:modified xsi:type="dcterms:W3CDTF">2011-03-01T08:48:21Z</dcterms:modified>
  <cp:category/>
  <cp:version/>
  <cp:contentType/>
  <cp:contentStatus/>
</cp:coreProperties>
</file>