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70" windowHeight="11025" firstSheet="2" activeTab="5"/>
  </bookViews>
  <sheets>
    <sheet name="wydatki" sheetId="2" r:id="rId1"/>
    <sheet name="przych.rozch." sheetId="3" r:id="rId2"/>
    <sheet name="zadania zlecone" sheetId="14" r:id="rId3"/>
    <sheet name="porozumienia" sheetId="24" r:id="rId4"/>
    <sheet name="jednostki pomocnicze" sheetId="20" r:id="rId5"/>
    <sheet name="r-k doch. własnych" sheetId="19" r:id="rId6"/>
    <sheet name="dot.podmiotowe" sheetId="9" r:id="rId7"/>
    <sheet name="sekt. f.p." sheetId="11" r:id="rId8"/>
    <sheet name="pomoc fin." sheetId="12" r:id="rId9"/>
    <sheet name="poza sekt.f.p." sheetId="13" r:id="rId10"/>
    <sheet name="podm.poz sekt.f.p." sheetId="25" r:id="rId11"/>
  </sheets>
  <definedNames>
    <definedName name="_xlnm.Print_Area" localSheetId="6">dot.podmiotowe!$A$1:$E$9</definedName>
    <definedName name="_xlnm.Print_Area" localSheetId="4">'jednostki pomocnicze'!$A$1:$F$25</definedName>
    <definedName name="_xlnm.Print_Area" localSheetId="10">'podm.poz sekt.f.p.'!$A$1:$E$9</definedName>
    <definedName name="_xlnm.Print_Area" localSheetId="8">'pomoc fin.'!$A$1:$F$11</definedName>
    <definedName name="_xlnm.Print_Area" localSheetId="3">porozumienia!$A$1:$K$14</definedName>
    <definedName name="_xlnm.Print_Area" localSheetId="9">'poza sekt.f.p.'!$A$1:$E$15</definedName>
    <definedName name="_xlnm.Print_Area" localSheetId="1">przych.rozch.!$A$1:$D$15</definedName>
    <definedName name="_xlnm.Print_Area" localSheetId="5">'r-k doch. własnych'!$A$1:$G$13</definedName>
    <definedName name="_xlnm.Print_Area" localSheetId="7">'sekt. f.p.'!$A$1:$E$9</definedName>
    <definedName name="_xlnm.Print_Area" localSheetId="2">'zadania zlecone'!$A$1:$K$16</definedName>
  </definedNames>
  <calcPr calcId="125725"/>
</workbook>
</file>

<file path=xl/calcChain.xml><?xml version="1.0" encoding="utf-8"?>
<calcChain xmlns="http://schemas.openxmlformats.org/spreadsheetml/2006/main">
  <c r="G48" i="2"/>
  <c r="G49"/>
  <c r="G47"/>
  <c r="F47"/>
  <c r="E47"/>
  <c r="D47"/>
  <c r="E49"/>
  <c r="E7" i="11"/>
  <c r="F23" i="20" l="1"/>
  <c r="E23"/>
  <c r="D23"/>
  <c r="J11" i="24" l="1"/>
  <c r="I11"/>
  <c r="H11"/>
  <c r="G11"/>
  <c r="F11"/>
  <c r="E11"/>
  <c r="D11"/>
  <c r="C11"/>
  <c r="K11"/>
  <c r="E7" i="25"/>
  <c r="E13" i="13" l="1"/>
  <c r="F9" i="12"/>
  <c r="E7" i="9" l="1"/>
  <c r="F13" i="19"/>
  <c r="E13"/>
  <c r="D13"/>
  <c r="N60" i="2"/>
  <c r="N16"/>
  <c r="N21"/>
  <c r="N23"/>
  <c r="N26"/>
  <c r="N30"/>
  <c r="N36"/>
  <c r="N39"/>
  <c r="N45"/>
  <c r="N47"/>
  <c r="N50"/>
  <c r="N65"/>
  <c r="N79"/>
  <c r="N88"/>
  <c r="N93"/>
  <c r="M39"/>
  <c r="N97" l="1"/>
  <c r="M36"/>
  <c r="L36"/>
  <c r="K36"/>
  <c r="J36"/>
  <c r="I36"/>
  <c r="D36"/>
  <c r="L47"/>
  <c r="E48"/>
  <c r="E96"/>
  <c r="G96" s="1"/>
  <c r="E95"/>
  <c r="G95" s="1"/>
  <c r="E94"/>
  <c r="G94" s="1"/>
  <c r="E92"/>
  <c r="G92" s="1"/>
  <c r="E91"/>
  <c r="G91" s="1"/>
  <c r="E90"/>
  <c r="G90" s="1"/>
  <c r="E89"/>
  <c r="G89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8"/>
  <c r="G78" s="1"/>
  <c r="E77"/>
  <c r="G77" s="1"/>
  <c r="E75"/>
  <c r="G75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4"/>
  <c r="G64" s="1"/>
  <c r="E63"/>
  <c r="G63" s="1"/>
  <c r="E62"/>
  <c r="G62" s="1"/>
  <c r="E61"/>
  <c r="G61" s="1"/>
  <c r="E59"/>
  <c r="G59" s="1"/>
  <c r="E58"/>
  <c r="G58" s="1"/>
  <c r="E57"/>
  <c r="G57" s="1"/>
  <c r="E56"/>
  <c r="G56" s="1"/>
  <c r="E55"/>
  <c r="G55" s="1"/>
  <c r="E54"/>
  <c r="E53"/>
  <c r="G53" s="1"/>
  <c r="E52"/>
  <c r="G52" s="1"/>
  <c r="E51"/>
  <c r="G51" s="1"/>
  <c r="E46"/>
  <c r="G46" s="1"/>
  <c r="E44"/>
  <c r="G44" s="1"/>
  <c r="E43"/>
  <c r="E42"/>
  <c r="G42" s="1"/>
  <c r="E41"/>
  <c r="E40"/>
  <c r="E38"/>
  <c r="G38" s="1"/>
  <c r="E37"/>
  <c r="E35"/>
  <c r="G35" s="1"/>
  <c r="E34"/>
  <c r="G34" s="1"/>
  <c r="E33"/>
  <c r="G33" s="1"/>
  <c r="E32"/>
  <c r="G32" s="1"/>
  <c r="E31"/>
  <c r="G31" s="1"/>
  <c r="E29"/>
  <c r="G29" s="1"/>
  <c r="E28"/>
  <c r="G28" s="1"/>
  <c r="E27"/>
  <c r="G27" s="1"/>
  <c r="E25"/>
  <c r="G25" s="1"/>
  <c r="E24"/>
  <c r="G24" s="1"/>
  <c r="E22"/>
  <c r="G22" s="1"/>
  <c r="E20"/>
  <c r="G20" s="1"/>
  <c r="E13"/>
  <c r="G13" s="1"/>
  <c r="E12"/>
  <c r="G12" s="1"/>
  <c r="E11"/>
  <c r="G11" s="1"/>
  <c r="E10"/>
  <c r="G10" s="1"/>
  <c r="G9" s="1"/>
  <c r="E15"/>
  <c r="G15" s="1"/>
  <c r="E18"/>
  <c r="G18" s="1"/>
  <c r="E17"/>
  <c r="G17" s="1"/>
  <c r="E19"/>
  <c r="G19" s="1"/>
  <c r="M93"/>
  <c r="L93"/>
  <c r="K93"/>
  <c r="J93"/>
  <c r="I93"/>
  <c r="G93"/>
  <c r="E93"/>
  <c r="D93"/>
  <c r="M88"/>
  <c r="L88"/>
  <c r="K88"/>
  <c r="J88"/>
  <c r="I88"/>
  <c r="G88"/>
  <c r="F88"/>
  <c r="E88"/>
  <c r="D88"/>
  <c r="M79"/>
  <c r="L79"/>
  <c r="K79"/>
  <c r="J79"/>
  <c r="I79"/>
  <c r="G79"/>
  <c r="F79"/>
  <c r="E79"/>
  <c r="D79"/>
  <c r="H76"/>
  <c r="M76"/>
  <c r="K76"/>
  <c r="J76"/>
  <c r="I76"/>
  <c r="G76"/>
  <c r="E76"/>
  <c r="D76"/>
  <c r="H74"/>
  <c r="M74"/>
  <c r="L74"/>
  <c r="K74"/>
  <c r="J74"/>
  <c r="I74"/>
  <c r="G74"/>
  <c r="E74"/>
  <c r="D74"/>
  <c r="F65"/>
  <c r="M65"/>
  <c r="L65"/>
  <c r="K65"/>
  <c r="J65"/>
  <c r="I65"/>
  <c r="G65"/>
  <c r="E65"/>
  <c r="D65"/>
  <c r="H60"/>
  <c r="M60"/>
  <c r="L60"/>
  <c r="K60"/>
  <c r="J60"/>
  <c r="I60"/>
  <c r="G60"/>
  <c r="E60"/>
  <c r="D60"/>
  <c r="M50"/>
  <c r="L50"/>
  <c r="K50"/>
  <c r="J50"/>
  <c r="I50"/>
  <c r="G50"/>
  <c r="E50"/>
  <c r="D50"/>
  <c r="H47"/>
  <c r="M47"/>
  <c r="K47"/>
  <c r="J47"/>
  <c r="I47"/>
  <c r="H45"/>
  <c r="M45"/>
  <c r="L45"/>
  <c r="K45"/>
  <c r="J45"/>
  <c r="I45"/>
  <c r="G45"/>
  <c r="F45"/>
  <c r="E45"/>
  <c r="D45"/>
  <c r="L39"/>
  <c r="K39"/>
  <c r="J39"/>
  <c r="I39"/>
  <c r="F39"/>
  <c r="E39"/>
  <c r="D39"/>
  <c r="F37"/>
  <c r="H36" s="1"/>
  <c r="M30"/>
  <c r="L30"/>
  <c r="K30"/>
  <c r="J30"/>
  <c r="I30"/>
  <c r="G30"/>
  <c r="F30"/>
  <c r="E30"/>
  <c r="D30"/>
  <c r="M26"/>
  <c r="L26"/>
  <c r="K26"/>
  <c r="J26"/>
  <c r="I26"/>
  <c r="G26"/>
  <c r="F26"/>
  <c r="E26"/>
  <c r="D26"/>
  <c r="M23"/>
  <c r="L23"/>
  <c r="K23"/>
  <c r="J23"/>
  <c r="I23"/>
  <c r="G23"/>
  <c r="E23"/>
  <c r="D23"/>
  <c r="H21"/>
  <c r="M21"/>
  <c r="L21"/>
  <c r="K21"/>
  <c r="J21"/>
  <c r="I21"/>
  <c r="G21"/>
  <c r="E21"/>
  <c r="D21"/>
  <c r="M16"/>
  <c r="L16"/>
  <c r="K16"/>
  <c r="J16"/>
  <c r="I16"/>
  <c r="G16"/>
  <c r="D16"/>
  <c r="H14"/>
  <c r="M14"/>
  <c r="K14"/>
  <c r="J14"/>
  <c r="I14"/>
  <c r="G14"/>
  <c r="F14"/>
  <c r="E14"/>
  <c r="D14"/>
  <c r="M9"/>
  <c r="L9"/>
  <c r="K9"/>
  <c r="J9"/>
  <c r="I9"/>
  <c r="F9"/>
  <c r="E9"/>
  <c r="D9"/>
  <c r="E16" l="1"/>
  <c r="D97"/>
  <c r="E36"/>
  <c r="G37"/>
  <c r="G36" s="1"/>
  <c r="I97"/>
  <c r="K97"/>
  <c r="F36"/>
  <c r="F74"/>
  <c r="F93"/>
  <c r="H79"/>
  <c r="H93"/>
  <c r="J97"/>
  <c r="F60"/>
  <c r="F23"/>
  <c r="H88"/>
  <c r="H65"/>
  <c r="F50"/>
  <c r="H30"/>
  <c r="H23"/>
  <c r="F21"/>
  <c r="E97"/>
  <c r="M97"/>
  <c r="L97"/>
  <c r="H16"/>
  <c r="H9"/>
  <c r="H26"/>
  <c r="H50"/>
  <c r="F16"/>
  <c r="F76"/>
  <c r="F97" l="1"/>
  <c r="K13" i="14" l="1"/>
  <c r="J13"/>
  <c r="I13"/>
  <c r="H13"/>
  <c r="G13"/>
  <c r="F13"/>
  <c r="E13"/>
  <c r="D13"/>
  <c r="C13"/>
  <c r="G39" i="2"/>
  <c r="G97" s="1"/>
  <c r="H39"/>
  <c r="H97" s="1"/>
</calcChain>
</file>

<file path=xl/sharedStrings.xml><?xml version="1.0" encoding="utf-8"?>
<sst xmlns="http://schemas.openxmlformats.org/spreadsheetml/2006/main" count="287" uniqueCount="186">
  <si>
    <t>w złotych</t>
  </si>
  <si>
    <t>Dział</t>
  </si>
  <si>
    <t>z tego:</t>
  </si>
  <si>
    <t>Ogółem:</t>
  </si>
  <si>
    <t>Rozdział</t>
  </si>
  <si>
    <t>Nazwa</t>
  </si>
  <si>
    <t>Wydatki bieżące</t>
  </si>
  <si>
    <t>w tym:</t>
  </si>
  <si>
    <t>Wydatki majątkowe</t>
  </si>
  <si>
    <t>Wydatki
z tytułu poręczeń
i gwarancji</t>
  </si>
  <si>
    <t>Lp.</t>
  </si>
  <si>
    <t>Treść</t>
  </si>
  <si>
    <t>Klasyfikacja
§</t>
  </si>
  <si>
    <t>Przychody ogółem:</t>
  </si>
  <si>
    <t>1.</t>
  </si>
  <si>
    <t>2.</t>
  </si>
  <si>
    <t>3.</t>
  </si>
  <si>
    <t>6.</t>
  </si>
  <si>
    <t>Nadwyżka budżetu z lat ubiegłych</t>
  </si>
  <si>
    <t>§ 957</t>
  </si>
  <si>
    <t>Wyszczególnienie</t>
  </si>
  <si>
    <t>Stan środków obrotowych na początek roku</t>
  </si>
  <si>
    <t>Stan środków obrotowych na koniec roku</t>
  </si>
  <si>
    <t>Ogółem</t>
  </si>
  <si>
    <t>Nazwa instytucji</t>
  </si>
  <si>
    <t>Kwota dotacji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</si>
  <si>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</si>
  <si>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</si>
  <si>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Jednostka samorządu terytorialnego</t>
  </si>
  <si>
    <t>Nazwa zadania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</si>
  <si>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</si>
  <si>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</si>
  <si>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</si>
  <si>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</si>
  <si>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</si>
  <si>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</si>
  <si>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</si>
  <si>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</si>
  <si>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</si>
  <si>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</si>
  <si>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</si>
  <si>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</si>
  <si>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Wydatki
ogółem
(6+12)</t>
  </si>
  <si>
    <t>Plan
na 2011 r.</t>
  </si>
  <si>
    <t>Kwota
2011 r.</t>
  </si>
  <si>
    <t>Plan wydatków
ogółem
na 2011 r.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</si>
  <si>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</si>
  <si>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</si>
  <si>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Plan dochodów i wydatków
rachunków dochodów  oświatowych jednostek budżetowych w 2011 r.</t>
  </si>
  <si>
    <t>Rozliczenia
z budżetem
z tytułu wpłat nadwyżek środków za 2010 r.</t>
  </si>
  <si>
    <t>Dotacje podmiotowe udzielone w 2011 r. na zadania realizowane przez podmioty nienależące do sektora finansów publicznych</t>
  </si>
  <si>
    <t>Dotacje celowe
udzielone z budżetu Gminy KOŁBASKOWO
na zadania własne gminy realizowane przez podmioty należące
do sektora finansów publicznych w 2011 r.</t>
  </si>
  <si>
    <t>Dotacje celowe
udzielone z budżetu Gminy KOŁBASKOWO
na pomoc finansową innym jednostkom samorządu terytorialnego w 2011 r.</t>
  </si>
  <si>
    <t>Dotacje celowe udzielone w 2011 r. na zadania własne gminy realizowane przez podmioty nienależące do sektora finansów publicznych</t>
  </si>
  <si>
    <t>Dochody i wydatki
budżetu Gminy KOŁBASKOWO
związane z realizacją zadań wykonywanych na podstawie porozumień (umów) między jednostkami samorządu terytorialnego w 2011 r.</t>
  </si>
  <si>
    <t>Dochody i wydatki
budżetu Gminy KOŁBASKOWO
związane z realizacją zadań z zakresu administracji rządowej i innych zadań zleconych odrębnymi ustawami
w 2011 r.</t>
  </si>
  <si>
    <t>010</t>
  </si>
  <si>
    <t>Rolnictwo i łowiectwo</t>
  </si>
  <si>
    <t>01008</t>
  </si>
  <si>
    <t>Melioracje wodne</t>
  </si>
  <si>
    <t>01010</t>
  </si>
  <si>
    <t>Infrastruktura wodociągowa i sanitacyjna wsi</t>
  </si>
  <si>
    <t>01030</t>
  </si>
  <si>
    <t>Izby rolnicze</t>
  </si>
  <si>
    <t>01095</t>
  </si>
  <si>
    <t>Pozostała działalność</t>
  </si>
  <si>
    <t>020</t>
  </si>
  <si>
    <t>Leśnictwo</t>
  </si>
  <si>
    <t>02095</t>
  </si>
  <si>
    <t>Transport i łączność</t>
  </si>
  <si>
    <t>Lokalny transport zbiorowy</t>
  </si>
  <si>
    <t>Drogi publiczne powiatowe</t>
  </si>
  <si>
    <t>Drogi publiczne gminne</t>
  </si>
  <si>
    <t>Turystyka</t>
  </si>
  <si>
    <t>Gospodarka mieszkaniowa</t>
  </si>
  <si>
    <t>Gospodarka gruntami, nieruchomościami</t>
  </si>
  <si>
    <t>Działalność usługowa</t>
  </si>
  <si>
    <t>Plany zagospodarowania przestrzennego</t>
  </si>
  <si>
    <t>Opracowania geodezyjne i kartograficzne</t>
  </si>
  <si>
    <t>Cmentarze</t>
  </si>
  <si>
    <t>Administracja publiczna</t>
  </si>
  <si>
    <t>Urzędy wojewódzkie</t>
  </si>
  <si>
    <t>Rady Gmin</t>
  </si>
  <si>
    <t>Urzędy gmin</t>
  </si>
  <si>
    <t xml:space="preserve">Promocja gminy </t>
  </si>
  <si>
    <t xml:space="preserve">Urzędy naczelnych organów władzy państwowej kontroli i ochrony prawa oraz sądownictwa </t>
  </si>
  <si>
    <t>Urzędy naczelnych organów władzy państwowej kontroli i ochrony prawa</t>
  </si>
  <si>
    <t>Bezpieczeństwo publiczne i ochrona przeciw pożarowa</t>
  </si>
  <si>
    <t>Komendy powiatowe policji</t>
  </si>
  <si>
    <t>Straż Graniczna</t>
  </si>
  <si>
    <t>Ochotnicze straże pożarne</t>
  </si>
  <si>
    <t>Obrona cywilna</t>
  </si>
  <si>
    <t xml:space="preserve">Dochody od osób prawnych, od osób fizycznych i od innych jednostek nie posiadających osobowości prawnej oraz wydatki związane z ich poborem </t>
  </si>
  <si>
    <t>Pobór podatków, opłat i niepodatkowych należności budżetowych</t>
  </si>
  <si>
    <t>Różne rozliczenia</t>
  </si>
  <si>
    <t>Rezerwy ogólne  i celowe</t>
  </si>
  <si>
    <t xml:space="preserve">Oświata i wychowanie 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</si>
  <si>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</si>
  <si>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</si>
  <si>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</si>
  <si>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</si>
  <si>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</si>
  <si>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ekonomiczno-administarcyjnej szkół</t>
  </si>
  <si>
    <t>Dokształcanie i doskonalenie nauczycieli</t>
  </si>
  <si>
    <t>Stołówki szkolne i przedszkolne</t>
  </si>
  <si>
    <t>Ochrona zdrowia</t>
  </si>
  <si>
    <t>Lecznictwo ambulatoryjne</t>
  </si>
  <si>
    <t>Zwalczanie narkomanii</t>
  </si>
  <si>
    <t>Przeciwdziałanie alkoholizmowi</t>
  </si>
  <si>
    <t>Pomoc społeczna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</si>
  <si>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</si>
  <si>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</si>
  <si>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</si>
  <si>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</si>
  <si>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</si>
  <si>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</si>
  <si>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</si>
  <si>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</si>
  <si>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</si>
  <si>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ściekowa i ochrona wód</t>
  </si>
  <si>
    <t>Gospodarka odpadami</t>
  </si>
  <si>
    <t>Oczyszczanie miast i wsi</t>
  </si>
  <si>
    <t>Utrzymanie zieleni w miastach i gminach</t>
  </si>
  <si>
    <t>Ochrona gleby i wód podziemnych</t>
  </si>
  <si>
    <t>Schroniska dla zwierząt</t>
  </si>
  <si>
    <t>Oświetlenie ulic ,placów i dróg</t>
  </si>
  <si>
    <t>Kultura i ochrona dziedzictwa narodowego</t>
  </si>
  <si>
    <t>Domy i ośrodki kultury, świetlice i kluby</t>
  </si>
  <si>
    <t>Biblioteki</t>
  </si>
  <si>
    <t>Ochrona zabytków i opieka nad zabytkami</t>
  </si>
  <si>
    <t>Obiekty sportowe</t>
  </si>
  <si>
    <t>x</t>
  </si>
  <si>
    <t>Ogółem wydatki budżetu gminy</t>
  </si>
  <si>
    <t>Wydatki
budżetu Gminy KOŁBASKOWO
w 2011 r.</t>
  </si>
  <si>
    <t>Stołówki Szkolne</t>
  </si>
  <si>
    <t>Gminna Biblioteka Publiczna w Kołbaskowie</t>
  </si>
  <si>
    <t>Dotacje podmiotowe dla jednostek sektora finansów publicznych
udzielone z budżetu Gminy Kołbaskowo
w 2011 r.</t>
  </si>
  <si>
    <t>wychowanie przedszkolne</t>
  </si>
  <si>
    <t>Ponadgraniczne połączenie drogowe  Schwennenz-Ladenthin-Warnik-Będargowo w polsko-niemieckim obszarze rozwoju Odra-Nysa</t>
  </si>
  <si>
    <t>Przebudowa drogi powiatowej nr 0626Z Przylep-Ostoja-Rajkowo-Szczecin o długości około 2,852 km</t>
  </si>
  <si>
    <t>Powiat Policki</t>
  </si>
  <si>
    <t>Budowa sygnalizacji świetlnej na skrzyżowaniu ul. Cukrowej i do Rajkowa</t>
  </si>
  <si>
    <t>Gmina Szczecin</t>
  </si>
  <si>
    <t>4.</t>
  </si>
  <si>
    <t>wypoczynek dzieci i młodzieży</t>
  </si>
  <si>
    <t>opieka nad dzieckiem i rodziną</t>
  </si>
  <si>
    <t>reintegracja społeczna i zwodowa mieszkańców gminy Kołbaskowo w Centrum Integracji Społecznej</t>
  </si>
  <si>
    <t>domowa opieka hospicyjna dla terminalnie i nieuleczalnie chorych</t>
  </si>
  <si>
    <t>5.</t>
  </si>
  <si>
    <t>remont i konserwacja zabytków</t>
  </si>
  <si>
    <t>7.</t>
  </si>
  <si>
    <t>kultura fizyczna i sport</t>
  </si>
  <si>
    <t>Będargowo</t>
  </si>
  <si>
    <t>Bobolin</t>
  </si>
  <si>
    <t>Kurów</t>
  </si>
  <si>
    <t>Moczyły</t>
  </si>
  <si>
    <t>Przecław</t>
  </si>
  <si>
    <t>Siadło-Dolne</t>
  </si>
  <si>
    <t>Siadło-Górne</t>
  </si>
  <si>
    <t>Smolęcin</t>
  </si>
  <si>
    <t>Stobno</t>
  </si>
  <si>
    <t>Ustowo</t>
  </si>
  <si>
    <t>Warzymice</t>
  </si>
  <si>
    <t>Przychody 
budżetu Gminy KOŁBASKOWO
w 2011 r.</t>
  </si>
  <si>
    <t>Świadczenia rodzinne, świadczenia z funduszu alimentacyjnego oraz składki na ubezpieczenia emerytalne i rentowe z ubezpieczenia  społecznego</t>
  </si>
  <si>
    <t>Składki na ubezpieczenie zdrowotne opłacane za osoby pobierające niektóre świadczenia z pomocy społecznej , niektóre świadczenia rodzinne oraz za osoby uczestniczące w zajęciach w centrum integracji społecznej</t>
  </si>
  <si>
    <t>Barnisław ( Barnisław,Warnik)</t>
  </si>
  <si>
    <t>Kamieniec ( Kamieniec, Pargowo)</t>
  </si>
  <si>
    <t>Karwowo</t>
  </si>
  <si>
    <t>Ostoja (  Ostoja,Przylep,Rajkowo)</t>
  </si>
  <si>
    <t>Kołbaskowo ( Kołbaskowo, Rosówek)</t>
  </si>
  <si>
    <t>Wydatki jednostek pomocniczych
w ramach  budżetu Gminy  KOŁBASKOWO
w 2011 r.</t>
  </si>
  <si>
    <t>Załącznik Nr 2
do uchwały Nr IV/24/2011
Rady Gminy Kołbaskowo
z dnia 24.01.2011 r.</t>
  </si>
  <si>
    <t>Załącznik Nr 3
do uchwały Nr IV/24/2011
Rady Gminy  Kołbaskowo 
.z dnia 24.01.2011 r.</t>
  </si>
  <si>
    <t>Załącznik Nr 4
do uchwały Nr IV/24/2011
Rady Gminy Kołbaskowo
z dnia 24.01.2011 r.</t>
  </si>
  <si>
    <t>Załącznik Nr 5
do uchwały Nr  IV/24/2011
Rady Gminy Kołbaskowo
z dnia 24.01.2011 r.</t>
  </si>
  <si>
    <t xml:space="preserve">Załącznik Nr 6
do uchwały Nr IV/24/2011
Rady Gminy Kołbaskowo                                                                                                                                                                                                              z dnia 24.01.2011 r.
</t>
  </si>
  <si>
    <t>Załącznik Nr 7
do uchwały Nr IV/24/2011
Rady Gminy Kołbaskowo
z dnia 24.01.2011 r.</t>
  </si>
  <si>
    <t>Załącznik Nr 8
do uchwały Nr IV/24/2011
Rady Gminy Kołbaskowo
z dnia 24.01.2011 r.</t>
  </si>
  <si>
    <t>Załącznik Nr 9
do uchwały Nr IV/24/2011
Rady Gminy Kołbaskowo
z dnia 24.01.2011 r.</t>
  </si>
  <si>
    <t>Załącznik Nr 10
do uchwały Nr  IV/24/2011
Rady Gminy Kołbaskowo                                                                                                                                                                                                                  z dnia 24.01.2011 r.</t>
  </si>
  <si>
    <t xml:space="preserve">Załącznik Nr 11
do uchwały Nr  IV/24/2011
Rady Gminy Kołbaskowo                                                                                                                                                                                                              z dnia 24.01.2011 r.
</t>
  </si>
  <si>
    <t xml:space="preserve">Załącznik Nr 12
do uchwały Nr IV/24/2011
Rady Gminy Kołbaskowo                                                                                                                                                                                                              z dnia 24.01.2011 r.
</t>
  </si>
  <si>
    <t xml:space="preserve">Kultura fizyczna </t>
  </si>
  <si>
    <t xml:space="preserve">Zadania w zakresie kultury fizycznej </t>
  </si>
  <si>
    <t>Część równoważaca subwencji ogólnej dla gmin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</si>
</sst>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6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57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42" xfId="0" quotePrefix="1" applyFont="1" applyBorder="1" applyAlignment="1">
      <alignment horizontal="right"/>
    </xf>
    <xf numFmtId="0" fontId="20" fillId="0" borderId="37" xfId="0" applyFont="1" applyBorder="1"/>
    <xf numFmtId="3" fontId="20" fillId="0" borderId="37" xfId="0" applyNumberFormat="1" applyFont="1" applyBorder="1" applyAlignment="1">
      <alignment horizontal="right"/>
    </xf>
    <xf numFmtId="3" fontId="20" fillId="0" borderId="38" xfId="0" applyNumberFormat="1" applyFont="1" applyBorder="1" applyAlignment="1">
      <alignment horizontal="right"/>
    </xf>
    <xf numFmtId="3" fontId="20" fillId="0" borderId="41" xfId="0" applyNumberFormat="1" applyFont="1" applyBorder="1" applyAlignment="1">
      <alignment horizontal="right"/>
    </xf>
    <xf numFmtId="0" fontId="8" fillId="0" borderId="43" xfId="0" quotePrefix="1" applyFont="1" applyBorder="1" applyAlignment="1">
      <alignment horizontal="right"/>
    </xf>
    <xf numFmtId="0" fontId="8" fillId="0" borderId="8" xfId="0" quotePrefix="1" applyFont="1" applyBorder="1" applyAlignment="1">
      <alignment horizontal="right"/>
    </xf>
    <xf numFmtId="0" fontId="8" fillId="0" borderId="8" xfId="0" applyFont="1" applyBorder="1"/>
    <xf numFmtId="3" fontId="8" fillId="0" borderId="8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22" fillId="0" borderId="59" xfId="0" applyNumberFormat="1" applyFont="1" applyBorder="1" applyAlignment="1">
      <alignment vertical="top" wrapText="1"/>
    </xf>
    <xf numFmtId="0" fontId="20" fillId="0" borderId="43" xfId="0" quotePrefix="1" applyFont="1" applyBorder="1" applyAlignment="1">
      <alignment horizontal="right"/>
    </xf>
    <xf numFmtId="0" fontId="8" fillId="0" borderId="6" xfId="0" quotePrefix="1" applyFont="1" applyBorder="1" applyAlignment="1">
      <alignment horizontal="right"/>
    </xf>
    <xf numFmtId="0" fontId="8" fillId="0" borderId="6" xfId="0" applyFont="1" applyBorder="1" applyAlignment="1">
      <alignment wrapText="1"/>
    </xf>
    <xf numFmtId="3" fontId="22" fillId="0" borderId="60" xfId="0" applyNumberFormat="1" applyFont="1" applyBorder="1" applyAlignment="1">
      <alignment vertical="top" wrapText="1"/>
    </xf>
    <xf numFmtId="0" fontId="20" fillId="0" borderId="43" xfId="0" applyFont="1" applyBorder="1" applyAlignment="1">
      <alignment horizontal="right"/>
    </xf>
    <xf numFmtId="0" fontId="8" fillId="0" borderId="6" xfId="0" applyFont="1" applyBorder="1"/>
    <xf numFmtId="0" fontId="8" fillId="0" borderId="44" xfId="0" applyFont="1" applyBorder="1" applyAlignment="1">
      <alignment horizontal="right"/>
    </xf>
    <xf numFmtId="3" fontId="20" fillId="0" borderId="37" xfId="0" applyNumberFormat="1" applyFont="1" applyBorder="1"/>
    <xf numFmtId="3" fontId="20" fillId="0" borderId="38" xfId="0" applyNumberFormat="1" applyFont="1" applyBorder="1"/>
    <xf numFmtId="0" fontId="8" fillId="0" borderId="28" xfId="0" applyFont="1" applyBorder="1"/>
    <xf numFmtId="0" fontId="8" fillId="0" borderId="45" xfId="0" quotePrefix="1" applyFont="1" applyBorder="1" applyAlignment="1">
      <alignment horizontal="right"/>
    </xf>
    <xf numFmtId="0" fontId="8" fillId="0" borderId="45" xfId="0" applyFont="1" applyBorder="1"/>
    <xf numFmtId="3" fontId="8" fillId="0" borderId="45" xfId="0" applyNumberFormat="1" applyFont="1" applyBorder="1" applyAlignment="1">
      <alignment horizontal="right"/>
    </xf>
    <xf numFmtId="3" fontId="8" fillId="0" borderId="45" xfId="0" applyNumberFormat="1" applyFont="1" applyBorder="1"/>
    <xf numFmtId="0" fontId="20" fillId="0" borderId="42" xfId="0" applyFont="1" applyBorder="1"/>
    <xf numFmtId="0" fontId="20" fillId="0" borderId="39" xfId="0" applyFont="1" applyBorder="1"/>
    <xf numFmtId="3" fontId="20" fillId="0" borderId="39" xfId="0" applyNumberFormat="1" applyFont="1" applyBorder="1" applyAlignment="1">
      <alignment horizontal="right"/>
    </xf>
    <xf numFmtId="3" fontId="20" fillId="0" borderId="40" xfId="0" applyNumberFormat="1" applyFont="1" applyBorder="1" applyAlignment="1">
      <alignment horizontal="right"/>
    </xf>
    <xf numFmtId="3" fontId="20" fillId="0" borderId="56" xfId="0" applyNumberFormat="1" applyFont="1" applyBorder="1" applyAlignment="1">
      <alignment horizontal="right"/>
    </xf>
    <xf numFmtId="0" fontId="20" fillId="0" borderId="43" xfId="0" applyFont="1" applyBorder="1"/>
    <xf numFmtId="0" fontId="8" fillId="0" borderId="43" xfId="0" applyFont="1" applyBorder="1"/>
    <xf numFmtId="3" fontId="8" fillId="0" borderId="46" xfId="0" applyNumberFormat="1" applyFont="1" applyBorder="1" applyAlignment="1">
      <alignment horizontal="right"/>
    </xf>
    <xf numFmtId="3" fontId="8" fillId="0" borderId="61" xfId="0" applyNumberFormat="1" applyFont="1" applyBorder="1" applyAlignment="1">
      <alignment horizontal="right"/>
    </xf>
    <xf numFmtId="0" fontId="8" fillId="0" borderId="47" xfId="0" applyFont="1" applyBorder="1"/>
    <xf numFmtId="0" fontId="8" fillId="0" borderId="8" xfId="0" applyFont="1" applyBorder="1" applyAlignment="1">
      <alignment wrapText="1"/>
    </xf>
    <xf numFmtId="3" fontId="1" fillId="0" borderId="58" xfId="0" applyNumberFormat="1" applyFont="1" applyBorder="1" applyAlignment="1">
      <alignment vertical="center"/>
    </xf>
    <xf numFmtId="0" fontId="8" fillId="0" borderId="44" xfId="0" applyFont="1" applyBorder="1"/>
    <xf numFmtId="3" fontId="1" fillId="0" borderId="62" xfId="0" applyNumberFormat="1" applyFont="1" applyBorder="1" applyAlignment="1">
      <alignment vertical="center"/>
    </xf>
    <xf numFmtId="0" fontId="8" fillId="0" borderId="48" xfId="0" applyFont="1" applyBorder="1"/>
    <xf numFmtId="3" fontId="8" fillId="0" borderId="12" xfId="0" applyNumberFormat="1" applyFont="1" applyBorder="1" applyAlignment="1">
      <alignment horizontal="right"/>
    </xf>
    <xf numFmtId="0" fontId="20" fillId="0" borderId="37" xfId="0" applyFont="1" applyBorder="1" applyAlignment="1">
      <alignment wrapText="1"/>
    </xf>
    <xf numFmtId="0" fontId="8" fillId="0" borderId="45" xfId="0" applyFont="1" applyBorder="1" applyAlignment="1">
      <alignment wrapText="1"/>
    </xf>
    <xf numFmtId="0" fontId="8" fillId="0" borderId="37" xfId="0" applyFont="1" applyBorder="1"/>
    <xf numFmtId="0" fontId="20" fillId="0" borderId="47" xfId="0" applyFont="1" applyBorder="1"/>
    <xf numFmtId="3" fontId="8" fillId="0" borderId="58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0" fontId="20" fillId="0" borderId="49" xfId="0" applyFont="1" applyBorder="1"/>
    <xf numFmtId="0" fontId="20" fillId="0" borderId="40" xfId="0" applyFont="1" applyBorder="1"/>
    <xf numFmtId="0" fontId="20" fillId="0" borderId="39" xfId="0" applyFont="1" applyBorder="1" applyAlignment="1">
      <alignment wrapText="1"/>
    </xf>
    <xf numFmtId="3" fontId="20" fillId="0" borderId="50" xfId="0" applyNumberFormat="1" applyFont="1" applyBorder="1" applyAlignment="1">
      <alignment horizontal="right"/>
    </xf>
    <xf numFmtId="0" fontId="8" fillId="0" borderId="46" xfId="0" applyFont="1" applyBorder="1"/>
    <xf numFmtId="3" fontId="8" fillId="0" borderId="27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horizontal="right"/>
    </xf>
    <xf numFmtId="3" fontId="20" fillId="0" borderId="40" xfId="1" applyNumberFormat="1" applyFont="1" applyBorder="1" applyAlignment="1"/>
    <xf numFmtId="3" fontId="20" fillId="0" borderId="56" xfId="1" applyNumberFormat="1" applyFont="1" applyBorder="1" applyAlignment="1"/>
    <xf numFmtId="3" fontId="8" fillId="0" borderId="6" xfId="0" applyNumberFormat="1" applyFont="1" applyBorder="1"/>
    <xf numFmtId="3" fontId="8" fillId="0" borderId="12" xfId="0" applyNumberFormat="1" applyFont="1" applyBorder="1"/>
    <xf numFmtId="0" fontId="8" fillId="0" borderId="6" xfId="1" applyNumberFormat="1" applyFont="1" applyBorder="1" applyAlignment="1">
      <alignment horizontal="right"/>
    </xf>
    <xf numFmtId="3" fontId="1" fillId="0" borderId="62" xfId="0" applyNumberFormat="1" applyFont="1" applyBorder="1" applyAlignment="1">
      <alignment horizontal="right" vertical="center"/>
    </xf>
    <xf numFmtId="3" fontId="1" fillId="0" borderId="62" xfId="0" applyNumberFormat="1" applyFont="1" applyBorder="1" applyAlignment="1"/>
    <xf numFmtId="3" fontId="23" fillId="0" borderId="56" xfId="0" applyNumberFormat="1" applyFont="1" applyBorder="1" applyAlignment="1">
      <alignment vertical="center"/>
    </xf>
    <xf numFmtId="0" fontId="8" fillId="0" borderId="7" xfId="0" applyFont="1" applyBorder="1"/>
    <xf numFmtId="3" fontId="8" fillId="0" borderId="7" xfId="0" applyNumberFormat="1" applyFont="1" applyBorder="1" applyAlignment="1">
      <alignment horizontal="right"/>
    </xf>
    <xf numFmtId="3" fontId="20" fillId="0" borderId="39" xfId="0" applyNumberFormat="1" applyFont="1" applyBorder="1"/>
    <xf numFmtId="0" fontId="8" fillId="0" borderId="5" xfId="0" applyFont="1" applyBorder="1"/>
    <xf numFmtId="3" fontId="8" fillId="0" borderId="8" xfId="0" applyNumberFormat="1" applyFont="1" applyBorder="1"/>
    <xf numFmtId="3" fontId="8" fillId="0" borderId="16" xfId="0" applyNumberFormat="1" applyFont="1" applyBorder="1"/>
    <xf numFmtId="3" fontId="8" fillId="0" borderId="7" xfId="0" applyNumberFormat="1" applyFont="1" applyBorder="1"/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18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vertical="center"/>
    </xf>
    <xf numFmtId="0" fontId="23" fillId="0" borderId="21" xfId="0" applyFont="1" applyBorder="1"/>
    <xf numFmtId="0" fontId="23" fillId="0" borderId="52" xfId="0" applyFont="1" applyBorder="1"/>
    <xf numFmtId="3" fontId="23" fillId="0" borderId="53" xfId="0" applyNumberFormat="1" applyFont="1" applyBorder="1" applyAlignment="1">
      <alignment horizontal="right"/>
    </xf>
    <xf numFmtId="3" fontId="23" fillId="0" borderId="5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vertical="center"/>
    </xf>
    <xf numFmtId="0" fontId="24" fillId="2" borderId="1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2" fillId="0" borderId="65" xfId="0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12" fillId="0" borderId="66" xfId="0" applyNumberFormat="1" applyFont="1" applyBorder="1" applyAlignment="1">
      <alignment vertical="center"/>
    </xf>
    <xf numFmtId="0" fontId="15" fillId="0" borderId="6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2" fillId="0" borderId="67" xfId="0" applyFont="1" applyBorder="1" applyAlignment="1">
      <alignment vertical="center"/>
    </xf>
    <xf numFmtId="3" fontId="12" fillId="0" borderId="68" xfId="0" applyNumberFormat="1" applyFont="1" applyBorder="1" applyAlignment="1">
      <alignment vertical="center"/>
    </xf>
    <xf numFmtId="3" fontId="7" fillId="0" borderId="56" xfId="0" applyNumberFormat="1" applyFont="1" applyBorder="1" applyAlignment="1">
      <alignment vertical="center"/>
    </xf>
    <xf numFmtId="3" fontId="12" fillId="0" borderId="9" xfId="0" applyNumberFormat="1" applyFont="1" applyBorder="1"/>
    <xf numFmtId="0" fontId="0" fillId="0" borderId="69" xfId="0" applyFont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0" borderId="67" xfId="0" applyFont="1" applyBorder="1"/>
    <xf numFmtId="3" fontId="12" fillId="0" borderId="68" xfId="0" applyNumberFormat="1" applyFont="1" applyBorder="1"/>
    <xf numFmtId="0" fontId="12" fillId="0" borderId="70" xfId="0" applyFont="1" applyBorder="1"/>
    <xf numFmtId="3" fontId="12" fillId="0" borderId="60" xfId="0" applyNumberFormat="1" applyFont="1" applyBorder="1"/>
    <xf numFmtId="0" fontId="12" fillId="0" borderId="71" xfId="0" applyFont="1" applyBorder="1"/>
    <xf numFmtId="3" fontId="12" fillId="0" borderId="72" xfId="0" applyNumberFormat="1" applyFont="1" applyBorder="1"/>
    <xf numFmtId="0" fontId="10" fillId="0" borderId="29" xfId="0" applyFont="1" applyBorder="1" applyAlignment="1">
      <alignment horizontal="center" vertical="center"/>
    </xf>
    <xf numFmtId="0" fontId="12" fillId="0" borderId="73" xfId="0" applyFont="1" applyBorder="1" applyAlignment="1">
      <alignment wrapText="1"/>
    </xf>
    <xf numFmtId="0" fontId="12" fillId="0" borderId="74" xfId="0" applyFont="1" applyBorder="1"/>
    <xf numFmtId="0" fontId="12" fillId="0" borderId="7" xfId="0" applyFont="1" applyBorder="1"/>
    <xf numFmtId="0" fontId="12" fillId="0" borderId="75" xfId="0" applyFont="1" applyBorder="1"/>
    <xf numFmtId="3" fontId="12" fillId="0" borderId="76" xfId="0" applyNumberFormat="1" applyFont="1" applyBorder="1"/>
    <xf numFmtId="0" fontId="12" fillId="0" borderId="11" xfId="0" applyFont="1" applyBorder="1" applyAlignment="1">
      <alignment wrapText="1"/>
    </xf>
    <xf numFmtId="3" fontId="5" fillId="0" borderId="9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top" wrapText="1"/>
    </xf>
    <xf numFmtId="3" fontId="0" fillId="0" borderId="4" xfId="0" applyNumberForma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21" fillId="3" borderId="6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vertical="center" wrapText="1"/>
    </xf>
    <xf numFmtId="0" fontId="21" fillId="3" borderId="39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top" wrapText="1"/>
    </xf>
    <xf numFmtId="0" fontId="21" fillId="4" borderId="35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1" fillId="4" borderId="35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1" fillId="0" borderId="37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1" fillId="0" borderId="77" xfId="0" applyNumberFormat="1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1" fillId="4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showGridLines="0" workbookViewId="0">
      <selection activeCell="I49" sqref="I49"/>
    </sheetView>
  </sheetViews>
  <sheetFormatPr defaultRowHeight="12.75"/>
  <cols>
    <col min="1" max="1" width="5.85546875" customWidth="1"/>
    <col min="2" max="2" width="8.85546875" bestFit="1" customWidth="1"/>
    <col min="3" max="3" width="33" customWidth="1"/>
    <col min="4" max="4" width="14.42578125" customWidth="1"/>
    <col min="5" max="5" width="15" style="10" customWidth="1"/>
    <col min="6" max="7" width="16.7109375" style="10" customWidth="1"/>
    <col min="8" max="14" width="15" style="10" customWidth="1"/>
  </cols>
  <sheetData>
    <row r="1" spans="1:14" ht="92.25" customHeight="1">
      <c r="A1" s="60"/>
      <c r="B1" s="60"/>
      <c r="C1" s="60"/>
      <c r="D1" s="60"/>
      <c r="E1" s="61"/>
      <c r="F1" s="61"/>
      <c r="G1" s="61"/>
      <c r="H1" s="58"/>
      <c r="I1" s="61"/>
      <c r="J1" s="58"/>
      <c r="K1" s="61"/>
      <c r="L1" s="236" t="s">
        <v>172</v>
      </c>
      <c r="M1" s="236"/>
      <c r="N1" s="236"/>
    </row>
    <row r="2" spans="1:14" ht="47.25" customHeight="1">
      <c r="A2" s="210" t="s">
        <v>133</v>
      </c>
      <c r="B2" s="210"/>
      <c r="C2" s="210"/>
      <c r="D2" s="210"/>
      <c r="E2" s="210"/>
      <c r="F2" s="211"/>
      <c r="G2" s="210"/>
      <c r="H2" s="210"/>
      <c r="I2" s="62"/>
      <c r="J2" s="61"/>
      <c r="K2" s="61"/>
      <c r="L2" s="61"/>
      <c r="M2" s="61"/>
      <c r="N2" s="61"/>
    </row>
    <row r="3" spans="1:14" ht="9.75" customHeight="1" thickBot="1">
      <c r="A3" s="62"/>
      <c r="B3" s="62"/>
      <c r="C3" s="62"/>
      <c r="D3" s="62"/>
      <c r="E3" s="62"/>
      <c r="F3" s="62"/>
      <c r="G3" s="62"/>
      <c r="H3" s="11"/>
      <c r="I3" s="11"/>
      <c r="J3" s="61"/>
      <c r="K3" s="61"/>
      <c r="L3" s="2" t="s">
        <v>0</v>
      </c>
      <c r="M3" s="2"/>
      <c r="N3" s="2"/>
    </row>
    <row r="4" spans="1:14" s="3" customFormat="1" ht="15" customHeight="1" thickBot="1">
      <c r="A4" s="212" t="s">
        <v>1</v>
      </c>
      <c r="B4" s="215" t="s">
        <v>4</v>
      </c>
      <c r="C4" s="218" t="s">
        <v>5</v>
      </c>
      <c r="D4" s="221" t="s">
        <v>43</v>
      </c>
      <c r="E4" s="231" t="s">
        <v>2</v>
      </c>
      <c r="F4" s="232"/>
      <c r="G4" s="232"/>
      <c r="H4" s="232"/>
      <c r="I4" s="232"/>
      <c r="J4" s="232"/>
      <c r="K4" s="232"/>
      <c r="L4" s="232"/>
      <c r="M4" s="232"/>
      <c r="N4" s="233"/>
    </row>
    <row r="5" spans="1:14" s="3" customFormat="1" ht="12" customHeight="1">
      <c r="A5" s="213"/>
      <c r="B5" s="216"/>
      <c r="C5" s="219"/>
      <c r="D5" s="222"/>
      <c r="E5" s="224" t="s">
        <v>6</v>
      </c>
      <c r="F5" s="226" t="s">
        <v>2</v>
      </c>
      <c r="G5" s="227"/>
      <c r="H5" s="227"/>
      <c r="I5" s="227"/>
      <c r="J5" s="227"/>
      <c r="K5" s="227"/>
      <c r="L5" s="224" t="s">
        <v>8</v>
      </c>
      <c r="M5" s="234" t="s">
        <v>2</v>
      </c>
      <c r="N5" s="235"/>
    </row>
    <row r="6" spans="1:14" s="3" customFormat="1" ht="36" customHeight="1">
      <c r="A6" s="213"/>
      <c r="B6" s="216"/>
      <c r="C6" s="219"/>
      <c r="D6" s="222"/>
      <c r="E6" s="224"/>
      <c r="F6" s="228" t="s">
        <v>32</v>
      </c>
      <c r="G6" s="229"/>
      <c r="H6" s="230" t="s">
        <v>33</v>
      </c>
      <c r="I6" s="230" t="s">
        <v>40</v>
      </c>
      <c r="J6" s="230" t="s">
        <v>41</v>
      </c>
      <c r="K6" s="230" t="s">
        <v>9</v>
      </c>
      <c r="L6" s="224"/>
      <c r="M6" s="237" t="s">
        <v>47</v>
      </c>
      <c r="N6" s="196" t="s">
        <v>7</v>
      </c>
    </row>
    <row r="7" spans="1:14" s="5" customFormat="1" ht="167.25" customHeight="1" thickBot="1">
      <c r="A7" s="214"/>
      <c r="B7" s="217"/>
      <c r="C7" s="220"/>
      <c r="D7" s="223"/>
      <c r="E7" s="225"/>
      <c r="F7" s="197" t="s">
        <v>31</v>
      </c>
      <c r="G7" s="198" t="s">
        <v>34</v>
      </c>
      <c r="H7" s="217"/>
      <c r="I7" s="217"/>
      <c r="J7" s="217"/>
      <c r="K7" s="217"/>
      <c r="L7" s="225"/>
      <c r="M7" s="220"/>
      <c r="N7" s="199" t="s">
        <v>46</v>
      </c>
    </row>
    <row r="8" spans="1:14" s="3" customFormat="1">
      <c r="A8" s="59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205">
        <v>14</v>
      </c>
    </row>
    <row r="9" spans="1:14" s="3" customFormat="1" ht="13.5" thickBot="1">
      <c r="A9" s="63" t="s">
        <v>56</v>
      </c>
      <c r="B9" s="64"/>
      <c r="C9" s="64" t="s">
        <v>57</v>
      </c>
      <c r="D9" s="65">
        <f>SUM(D10:D13)</f>
        <v>754200</v>
      </c>
      <c r="E9" s="65">
        <f>SUM(E10:E13)</f>
        <v>145200</v>
      </c>
      <c r="F9" s="206">
        <f t="shared" ref="F9:L9" si="0">SUM(F10:F13)</f>
        <v>0</v>
      </c>
      <c r="G9" s="65">
        <f t="shared" si="0"/>
        <v>145200</v>
      </c>
      <c r="H9" s="65">
        <f t="shared" si="0"/>
        <v>0</v>
      </c>
      <c r="I9" s="65">
        <f t="shared" si="0"/>
        <v>0</v>
      </c>
      <c r="J9" s="65">
        <f t="shared" si="0"/>
        <v>0</v>
      </c>
      <c r="K9" s="65">
        <f t="shared" si="0"/>
        <v>0</v>
      </c>
      <c r="L9" s="65">
        <f t="shared" si="0"/>
        <v>609000</v>
      </c>
      <c r="M9" s="66">
        <f>SUM(M10:M13)</f>
        <v>609000</v>
      </c>
      <c r="N9" s="192">
        <v>0</v>
      </c>
    </row>
    <row r="10" spans="1:14" s="3" customFormat="1">
      <c r="A10" s="68"/>
      <c r="B10" s="69" t="s">
        <v>58</v>
      </c>
      <c r="C10" s="70" t="s">
        <v>59</v>
      </c>
      <c r="D10" s="71">
        <v>147000</v>
      </c>
      <c r="E10" s="71">
        <f t="shared" ref="E10:E13" si="1">D10-L10</f>
        <v>82000</v>
      </c>
      <c r="F10" s="71">
        <v>0</v>
      </c>
      <c r="G10" s="72">
        <f>E10-F10-H10-I10-J10-K10</f>
        <v>82000</v>
      </c>
      <c r="H10" s="71">
        <v>0</v>
      </c>
      <c r="I10" s="71">
        <v>0</v>
      </c>
      <c r="J10" s="71">
        <v>0</v>
      </c>
      <c r="K10" s="71">
        <v>0</v>
      </c>
      <c r="L10" s="73">
        <v>65000</v>
      </c>
      <c r="M10" s="73">
        <v>65000</v>
      </c>
      <c r="N10" s="191">
        <v>0</v>
      </c>
    </row>
    <row r="11" spans="1:14" s="3" customFormat="1" ht="22.5">
      <c r="A11" s="75"/>
      <c r="B11" s="76" t="s">
        <v>60</v>
      </c>
      <c r="C11" s="77" t="s">
        <v>61</v>
      </c>
      <c r="D11" s="72">
        <v>583000</v>
      </c>
      <c r="E11" s="71">
        <f t="shared" si="1"/>
        <v>39000</v>
      </c>
      <c r="F11" s="71">
        <v>0</v>
      </c>
      <c r="G11" s="72">
        <f>E11-F11-H11-I11-J11-K11</f>
        <v>39000</v>
      </c>
      <c r="H11" s="71">
        <v>0</v>
      </c>
      <c r="I11" s="72">
        <v>0</v>
      </c>
      <c r="J11" s="72">
        <v>0</v>
      </c>
      <c r="K11" s="72">
        <v>0</v>
      </c>
      <c r="L11" s="73">
        <v>544000</v>
      </c>
      <c r="M11" s="73">
        <v>544000</v>
      </c>
      <c r="N11" s="190">
        <v>0</v>
      </c>
    </row>
    <row r="12" spans="1:14" s="3" customFormat="1">
      <c r="A12" s="79"/>
      <c r="B12" s="76" t="s">
        <v>62</v>
      </c>
      <c r="C12" s="80" t="s">
        <v>63</v>
      </c>
      <c r="D12" s="72">
        <v>14600</v>
      </c>
      <c r="E12" s="71">
        <f t="shared" si="1"/>
        <v>14600</v>
      </c>
      <c r="F12" s="71">
        <v>0</v>
      </c>
      <c r="G12" s="72">
        <f>E12-F12-H12-I12-J12-K12</f>
        <v>14600</v>
      </c>
      <c r="H12" s="71">
        <v>0</v>
      </c>
      <c r="I12" s="72">
        <v>0</v>
      </c>
      <c r="J12" s="72">
        <v>0</v>
      </c>
      <c r="K12" s="72">
        <v>0</v>
      </c>
      <c r="L12" s="72">
        <v>0</v>
      </c>
      <c r="M12" s="73">
        <v>0</v>
      </c>
      <c r="N12" s="190">
        <v>0</v>
      </c>
    </row>
    <row r="13" spans="1:14" s="3" customFormat="1">
      <c r="A13" s="81"/>
      <c r="B13" s="69" t="s">
        <v>64</v>
      </c>
      <c r="C13" s="70" t="s">
        <v>65</v>
      </c>
      <c r="D13" s="71">
        <v>9600</v>
      </c>
      <c r="E13" s="71">
        <f t="shared" si="1"/>
        <v>9600</v>
      </c>
      <c r="F13" s="71">
        <v>0</v>
      </c>
      <c r="G13" s="72">
        <f>E13-F13-H13-I13-J13-K13</f>
        <v>9600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3">
        <v>0</v>
      </c>
      <c r="N13" s="190">
        <v>0</v>
      </c>
    </row>
    <row r="14" spans="1:14" s="3" customFormat="1" ht="13.5" thickBot="1">
      <c r="A14" s="63" t="s">
        <v>66</v>
      </c>
      <c r="B14" s="64"/>
      <c r="C14" s="64" t="s">
        <v>67</v>
      </c>
      <c r="D14" s="65">
        <f>D15</f>
        <v>5000</v>
      </c>
      <c r="E14" s="65">
        <f>E15</f>
        <v>5000</v>
      </c>
      <c r="F14" s="66">
        <f>F15</f>
        <v>0</v>
      </c>
      <c r="G14" s="65">
        <f>G15</f>
        <v>5000</v>
      </c>
      <c r="H14" s="66">
        <f t="shared" ref="H14:K14" si="2">H15</f>
        <v>0</v>
      </c>
      <c r="I14" s="66">
        <f t="shared" si="2"/>
        <v>0</v>
      </c>
      <c r="J14" s="66">
        <f t="shared" si="2"/>
        <v>0</v>
      </c>
      <c r="K14" s="66">
        <f t="shared" si="2"/>
        <v>0</v>
      </c>
      <c r="L14" s="82">
        <v>0</v>
      </c>
      <c r="M14" s="83">
        <f>M15</f>
        <v>0</v>
      </c>
      <c r="N14" s="192"/>
    </row>
    <row r="15" spans="1:14" s="3" customFormat="1">
      <c r="A15" s="84"/>
      <c r="B15" s="85" t="s">
        <v>68</v>
      </c>
      <c r="C15" s="86" t="s">
        <v>65</v>
      </c>
      <c r="D15" s="87">
        <v>5000</v>
      </c>
      <c r="E15" s="71">
        <f>D15-L15</f>
        <v>5000</v>
      </c>
      <c r="F15" s="71">
        <v>0</v>
      </c>
      <c r="G15" s="72">
        <f>E15-F15-H15-I15-J15-K15</f>
        <v>5000</v>
      </c>
      <c r="H15" s="71">
        <v>0</v>
      </c>
      <c r="I15" s="87">
        <v>0</v>
      </c>
      <c r="J15" s="87">
        <v>0</v>
      </c>
      <c r="K15" s="87">
        <v>0</v>
      </c>
      <c r="L15" s="88">
        <v>0</v>
      </c>
      <c r="M15" s="73">
        <v>0</v>
      </c>
      <c r="N15" s="74">
        <v>0</v>
      </c>
    </row>
    <row r="16" spans="1:14" s="3" customFormat="1" ht="13.5" thickBot="1">
      <c r="A16" s="89">
        <v>600</v>
      </c>
      <c r="B16" s="90"/>
      <c r="C16" s="90" t="s">
        <v>69</v>
      </c>
      <c r="D16" s="91">
        <f>SUM(D17:D20)</f>
        <v>9341572</v>
      </c>
      <c r="E16" s="91">
        <f>SUM(E17:E20)</f>
        <v>1383500</v>
      </c>
      <c r="F16" s="91">
        <f t="shared" ref="F16:L16" si="3">SUM(F17:F20)</f>
        <v>2000</v>
      </c>
      <c r="G16" s="91">
        <f t="shared" si="3"/>
        <v>1381500</v>
      </c>
      <c r="H16" s="91">
        <f t="shared" si="3"/>
        <v>0</v>
      </c>
      <c r="I16" s="91">
        <f t="shared" si="3"/>
        <v>0</v>
      </c>
      <c r="J16" s="91">
        <f t="shared" si="3"/>
        <v>0</v>
      </c>
      <c r="K16" s="91">
        <f t="shared" si="3"/>
        <v>0</v>
      </c>
      <c r="L16" s="91">
        <f t="shared" si="3"/>
        <v>7958072</v>
      </c>
      <c r="M16" s="92">
        <f>SUM(M17:M20)</f>
        <v>7958072</v>
      </c>
      <c r="N16" s="93">
        <f>SUM(N17:N20)</f>
        <v>800000</v>
      </c>
    </row>
    <row r="17" spans="1:14" s="3" customFormat="1">
      <c r="A17" s="94"/>
      <c r="B17" s="70">
        <v>60004</v>
      </c>
      <c r="C17" s="70" t="s">
        <v>70</v>
      </c>
      <c r="D17" s="71">
        <v>817000</v>
      </c>
      <c r="E17" s="71">
        <f t="shared" ref="E17:E18" si="4">D17-L17</f>
        <v>817000</v>
      </c>
      <c r="F17" s="71">
        <v>0</v>
      </c>
      <c r="G17" s="72">
        <f>E17-F17-H17-I17-J17-K17</f>
        <v>817000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3">
        <v>0</v>
      </c>
      <c r="N17" s="74">
        <v>0</v>
      </c>
    </row>
    <row r="18" spans="1:14" s="3" customFormat="1">
      <c r="A18" s="94"/>
      <c r="B18" s="80">
        <v>60014</v>
      </c>
      <c r="C18" s="80" t="s">
        <v>71</v>
      </c>
      <c r="D18" s="72">
        <v>2788820</v>
      </c>
      <c r="E18" s="71">
        <f t="shared" si="4"/>
        <v>0</v>
      </c>
      <c r="F18" s="71">
        <v>0</v>
      </c>
      <c r="G18" s="72">
        <f>E18-F18-H18-I18-J18-K18</f>
        <v>0</v>
      </c>
      <c r="H18" s="71">
        <v>0</v>
      </c>
      <c r="I18" s="71">
        <v>0</v>
      </c>
      <c r="J18" s="71">
        <v>0</v>
      </c>
      <c r="K18" s="71">
        <v>0</v>
      </c>
      <c r="L18" s="71">
        <v>2788820</v>
      </c>
      <c r="M18" s="71">
        <v>2788820</v>
      </c>
      <c r="N18" s="78">
        <v>0</v>
      </c>
    </row>
    <row r="19" spans="1:14" s="3" customFormat="1">
      <c r="A19" s="95"/>
      <c r="B19" s="80">
        <v>60016</v>
      </c>
      <c r="C19" s="80" t="s">
        <v>72</v>
      </c>
      <c r="D19" s="72">
        <v>5677252</v>
      </c>
      <c r="E19" s="71">
        <f>D19-L19</f>
        <v>538000</v>
      </c>
      <c r="F19" s="71">
        <v>2000</v>
      </c>
      <c r="G19" s="72">
        <f t="shared" ref="G19:G20" si="5">E19-F19-H19-I19-J19-K19</f>
        <v>536000</v>
      </c>
      <c r="H19" s="71">
        <v>0</v>
      </c>
      <c r="I19" s="72">
        <v>0</v>
      </c>
      <c r="J19" s="72">
        <v>0</v>
      </c>
      <c r="K19" s="72">
        <v>0</v>
      </c>
      <c r="L19" s="72">
        <v>5139252</v>
      </c>
      <c r="M19" s="72">
        <v>5139252</v>
      </c>
      <c r="N19" s="78">
        <v>800000</v>
      </c>
    </row>
    <row r="20" spans="1:14">
      <c r="A20" s="95"/>
      <c r="B20" s="80">
        <v>60095</v>
      </c>
      <c r="C20" s="80" t="s">
        <v>65</v>
      </c>
      <c r="D20" s="72">
        <v>58500</v>
      </c>
      <c r="E20" s="71">
        <f>D20-L20</f>
        <v>28500</v>
      </c>
      <c r="F20" s="71">
        <v>0</v>
      </c>
      <c r="G20" s="72">
        <f t="shared" si="5"/>
        <v>28500</v>
      </c>
      <c r="H20" s="71">
        <v>0</v>
      </c>
      <c r="I20" s="72">
        <v>0</v>
      </c>
      <c r="J20" s="72">
        <v>0</v>
      </c>
      <c r="K20" s="72">
        <v>0</v>
      </c>
      <c r="L20" s="72">
        <v>30000</v>
      </c>
      <c r="M20" s="73">
        <v>30000</v>
      </c>
      <c r="N20" s="78">
        <v>0</v>
      </c>
    </row>
    <row r="21" spans="1:14" ht="13.5" thickBot="1">
      <c r="A21" s="89">
        <v>630</v>
      </c>
      <c r="B21" s="64"/>
      <c r="C21" s="64" t="s">
        <v>73</v>
      </c>
      <c r="D21" s="65">
        <f>D22</f>
        <v>3337226</v>
      </c>
      <c r="E21" s="65">
        <f>E22</f>
        <v>10000</v>
      </c>
      <c r="F21" s="65">
        <f>F22</f>
        <v>0</v>
      </c>
      <c r="G21" s="65">
        <f>G22</f>
        <v>10000</v>
      </c>
      <c r="H21" s="65">
        <f t="shared" ref="H21:K21" si="6">H22</f>
        <v>0</v>
      </c>
      <c r="I21" s="65">
        <f t="shared" si="6"/>
        <v>0</v>
      </c>
      <c r="J21" s="65">
        <f t="shared" si="6"/>
        <v>0</v>
      </c>
      <c r="K21" s="65">
        <f t="shared" si="6"/>
        <v>0</v>
      </c>
      <c r="L21" s="66">
        <f>L22</f>
        <v>3327226</v>
      </c>
      <c r="M21" s="66">
        <f>SUM(M22)</f>
        <v>3327226</v>
      </c>
      <c r="N21" s="67">
        <f>SUM(N22)</f>
        <v>3327226</v>
      </c>
    </row>
    <row r="22" spans="1:14">
      <c r="A22" s="84"/>
      <c r="B22" s="86">
        <v>63095</v>
      </c>
      <c r="C22" s="86" t="s">
        <v>65</v>
      </c>
      <c r="D22" s="87">
        <v>3337226</v>
      </c>
      <c r="E22" s="71">
        <f>D22-L22</f>
        <v>10000</v>
      </c>
      <c r="F22" s="71">
        <v>0</v>
      </c>
      <c r="G22" s="72">
        <f>E22-F22-H22-I22-J22-K22</f>
        <v>10000</v>
      </c>
      <c r="H22" s="71">
        <v>0</v>
      </c>
      <c r="I22" s="87">
        <v>0</v>
      </c>
      <c r="J22" s="96">
        <v>0</v>
      </c>
      <c r="K22" s="96">
        <v>0</v>
      </c>
      <c r="L22" s="96">
        <v>3327226</v>
      </c>
      <c r="M22" s="96">
        <v>3327226</v>
      </c>
      <c r="N22" s="97">
        <v>3327226</v>
      </c>
    </row>
    <row r="23" spans="1:14" ht="13.5" thickBot="1">
      <c r="A23" s="89">
        <v>700</v>
      </c>
      <c r="B23" s="90"/>
      <c r="C23" s="90" t="s">
        <v>74</v>
      </c>
      <c r="D23" s="91">
        <f>D24+D25</f>
        <v>3192830</v>
      </c>
      <c r="E23" s="91">
        <f>E24+E25</f>
        <v>332830</v>
      </c>
      <c r="F23" s="91">
        <f t="shared" ref="F23:L23" si="7">F24+F25</f>
        <v>38300</v>
      </c>
      <c r="G23" s="91">
        <f t="shared" si="7"/>
        <v>294030</v>
      </c>
      <c r="H23" s="91">
        <f t="shared" si="7"/>
        <v>0</v>
      </c>
      <c r="I23" s="91">
        <f t="shared" si="7"/>
        <v>500</v>
      </c>
      <c r="J23" s="91">
        <f t="shared" si="7"/>
        <v>0</v>
      </c>
      <c r="K23" s="91">
        <f t="shared" si="7"/>
        <v>0</v>
      </c>
      <c r="L23" s="91">
        <f t="shared" si="7"/>
        <v>2860000</v>
      </c>
      <c r="M23" s="92">
        <f>M24+M25</f>
        <v>2860000</v>
      </c>
      <c r="N23" s="93">
        <f>N24+N25</f>
        <v>0</v>
      </c>
    </row>
    <row r="24" spans="1:14">
      <c r="A24" s="98"/>
      <c r="B24" s="70">
        <v>70005</v>
      </c>
      <c r="C24" s="99" t="s">
        <v>75</v>
      </c>
      <c r="D24" s="71">
        <v>208100</v>
      </c>
      <c r="E24" s="71">
        <f t="shared" ref="E24:E25" si="8">D24-L24</f>
        <v>108100</v>
      </c>
      <c r="F24" s="71">
        <v>0</v>
      </c>
      <c r="G24" s="72">
        <f t="shared" ref="G24:G25" si="9">E24-F24-H24-I24-J24-K24</f>
        <v>108100</v>
      </c>
      <c r="H24" s="71">
        <v>0</v>
      </c>
      <c r="I24" s="71">
        <v>0</v>
      </c>
      <c r="J24" s="71">
        <v>0</v>
      </c>
      <c r="K24" s="71">
        <v>0</v>
      </c>
      <c r="L24" s="71">
        <v>100000</v>
      </c>
      <c r="M24" s="73">
        <v>100000</v>
      </c>
      <c r="N24" s="100">
        <v>0</v>
      </c>
    </row>
    <row r="25" spans="1:14">
      <c r="A25" s="101"/>
      <c r="B25" s="80">
        <v>70095</v>
      </c>
      <c r="C25" s="80" t="s">
        <v>65</v>
      </c>
      <c r="D25" s="72">
        <v>2984730</v>
      </c>
      <c r="E25" s="71">
        <f t="shared" si="8"/>
        <v>224730</v>
      </c>
      <c r="F25" s="71">
        <v>38300</v>
      </c>
      <c r="G25" s="72">
        <f t="shared" si="9"/>
        <v>185930</v>
      </c>
      <c r="H25" s="71">
        <v>0</v>
      </c>
      <c r="I25" s="71">
        <v>500</v>
      </c>
      <c r="J25" s="71">
        <v>0</v>
      </c>
      <c r="K25" s="71">
        <v>0</v>
      </c>
      <c r="L25" s="71">
        <v>2760000</v>
      </c>
      <c r="M25" s="73">
        <v>2760000</v>
      </c>
      <c r="N25" s="102">
        <v>0</v>
      </c>
    </row>
    <row r="26" spans="1:14" ht="13.5" thickBot="1">
      <c r="A26" s="89">
        <v>710</v>
      </c>
      <c r="B26" s="90"/>
      <c r="C26" s="90" t="s">
        <v>76</v>
      </c>
      <c r="D26" s="91">
        <f t="shared" ref="D26:N26" si="10">SUM(D27:D29)</f>
        <v>705200</v>
      </c>
      <c r="E26" s="91">
        <f t="shared" si="10"/>
        <v>705200</v>
      </c>
      <c r="F26" s="91">
        <f t="shared" si="10"/>
        <v>38900</v>
      </c>
      <c r="G26" s="91">
        <f t="shared" si="10"/>
        <v>666300</v>
      </c>
      <c r="H26" s="91">
        <f t="shared" si="10"/>
        <v>0</v>
      </c>
      <c r="I26" s="91">
        <f t="shared" si="10"/>
        <v>0</v>
      </c>
      <c r="J26" s="91">
        <f t="shared" si="10"/>
        <v>0</v>
      </c>
      <c r="K26" s="91">
        <f t="shared" si="10"/>
        <v>0</v>
      </c>
      <c r="L26" s="91">
        <f t="shared" si="10"/>
        <v>0</v>
      </c>
      <c r="M26" s="92">
        <f t="shared" si="10"/>
        <v>0</v>
      </c>
      <c r="N26" s="93">
        <f t="shared" si="10"/>
        <v>0</v>
      </c>
    </row>
    <row r="27" spans="1:14">
      <c r="A27" s="95"/>
      <c r="B27" s="70">
        <v>71004</v>
      </c>
      <c r="C27" s="99" t="s">
        <v>77</v>
      </c>
      <c r="D27" s="71">
        <v>475000</v>
      </c>
      <c r="E27" s="71">
        <f t="shared" ref="E27:E29" si="11">D27-L27</f>
        <v>475000</v>
      </c>
      <c r="F27" s="71">
        <v>15000</v>
      </c>
      <c r="G27" s="72">
        <f t="shared" ref="G27:G29" si="12">E27-F27-H27-I27-J27-K27</f>
        <v>460000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3">
        <v>0</v>
      </c>
      <c r="N27" s="100">
        <v>0</v>
      </c>
    </row>
    <row r="28" spans="1:14">
      <c r="A28" s="95"/>
      <c r="B28" s="80">
        <v>71014</v>
      </c>
      <c r="C28" s="77" t="s">
        <v>78</v>
      </c>
      <c r="D28" s="72">
        <v>90000</v>
      </c>
      <c r="E28" s="71">
        <f t="shared" si="11"/>
        <v>90000</v>
      </c>
      <c r="F28" s="71">
        <v>3000</v>
      </c>
      <c r="G28" s="72">
        <f t="shared" si="12"/>
        <v>87000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3">
        <v>0</v>
      </c>
      <c r="N28" s="102">
        <v>0</v>
      </c>
    </row>
    <row r="29" spans="1:14">
      <c r="A29" s="101"/>
      <c r="B29" s="80">
        <v>71035</v>
      </c>
      <c r="C29" s="80" t="s">
        <v>79</v>
      </c>
      <c r="D29" s="72">
        <v>140200</v>
      </c>
      <c r="E29" s="71">
        <f t="shared" si="11"/>
        <v>140200</v>
      </c>
      <c r="F29" s="71">
        <v>20900</v>
      </c>
      <c r="G29" s="72">
        <f t="shared" si="12"/>
        <v>119300</v>
      </c>
      <c r="H29" s="71">
        <v>0</v>
      </c>
      <c r="I29" s="72">
        <v>0</v>
      </c>
      <c r="J29" s="72">
        <v>0</v>
      </c>
      <c r="K29" s="72">
        <v>0</v>
      </c>
      <c r="L29" s="72">
        <v>0</v>
      </c>
      <c r="M29" s="73">
        <v>0</v>
      </c>
      <c r="N29" s="102">
        <v>0</v>
      </c>
    </row>
    <row r="30" spans="1:14" ht="13.5" thickBot="1">
      <c r="A30" s="89">
        <v>750</v>
      </c>
      <c r="B30" s="90"/>
      <c r="C30" s="90" t="s">
        <v>80</v>
      </c>
      <c r="D30" s="91">
        <f>SUM(D31:D35)</f>
        <v>3621310</v>
      </c>
      <c r="E30" s="91">
        <f>SUM(E31:E35)</f>
        <v>3520310</v>
      </c>
      <c r="F30" s="91">
        <f t="shared" ref="F30:L30" si="13">SUM(F31:F35)</f>
        <v>2221140</v>
      </c>
      <c r="G30" s="91">
        <f t="shared" si="13"/>
        <v>1088670</v>
      </c>
      <c r="H30" s="91">
        <f t="shared" si="13"/>
        <v>0</v>
      </c>
      <c r="I30" s="91">
        <f t="shared" si="13"/>
        <v>210500</v>
      </c>
      <c r="J30" s="91">
        <f t="shared" si="13"/>
        <v>0</v>
      </c>
      <c r="K30" s="91">
        <f t="shared" si="13"/>
        <v>0</v>
      </c>
      <c r="L30" s="91">
        <f t="shared" si="13"/>
        <v>101000</v>
      </c>
      <c r="M30" s="92">
        <f>M31+M32+M33+M35</f>
        <v>101000</v>
      </c>
      <c r="N30" s="93">
        <f>N31+N32+N33+N35</f>
        <v>0</v>
      </c>
    </row>
    <row r="31" spans="1:14">
      <c r="A31" s="95"/>
      <c r="B31" s="70">
        <v>75011</v>
      </c>
      <c r="C31" s="70" t="s">
        <v>81</v>
      </c>
      <c r="D31" s="71">
        <v>85000</v>
      </c>
      <c r="E31" s="71">
        <f t="shared" ref="E31:E35" si="14">D31-L31</f>
        <v>85000</v>
      </c>
      <c r="F31" s="71">
        <v>78700</v>
      </c>
      <c r="G31" s="72">
        <f t="shared" ref="G31:G35" si="15">E31-F31-H31-I31-J31-K31</f>
        <v>6300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3">
        <v>0</v>
      </c>
      <c r="N31" s="100">
        <v>0</v>
      </c>
    </row>
    <row r="32" spans="1:14">
      <c r="A32" s="95"/>
      <c r="B32" s="80">
        <v>75022</v>
      </c>
      <c r="C32" s="77" t="s">
        <v>82</v>
      </c>
      <c r="D32" s="72">
        <v>194600</v>
      </c>
      <c r="E32" s="71">
        <f t="shared" si="14"/>
        <v>194600</v>
      </c>
      <c r="F32" s="71">
        <v>0</v>
      </c>
      <c r="G32" s="72">
        <f t="shared" si="15"/>
        <v>24600</v>
      </c>
      <c r="H32" s="71">
        <v>0</v>
      </c>
      <c r="I32" s="71">
        <v>170000</v>
      </c>
      <c r="J32" s="71">
        <v>0</v>
      </c>
      <c r="K32" s="71">
        <v>0</v>
      </c>
      <c r="L32" s="71">
        <v>0</v>
      </c>
      <c r="M32" s="73">
        <v>0</v>
      </c>
      <c r="N32" s="102">
        <v>0</v>
      </c>
    </row>
    <row r="33" spans="1:14">
      <c r="A33" s="101"/>
      <c r="B33" s="80">
        <v>75023</v>
      </c>
      <c r="C33" s="77" t="s">
        <v>83</v>
      </c>
      <c r="D33" s="72">
        <v>2984010</v>
      </c>
      <c r="E33" s="71">
        <f t="shared" si="14"/>
        <v>2883010</v>
      </c>
      <c r="F33" s="71">
        <v>2141440</v>
      </c>
      <c r="G33" s="72">
        <f t="shared" si="15"/>
        <v>736070</v>
      </c>
      <c r="H33" s="71">
        <v>0</v>
      </c>
      <c r="I33" s="71">
        <v>5500</v>
      </c>
      <c r="J33" s="71">
        <v>0</v>
      </c>
      <c r="K33" s="71">
        <v>0</v>
      </c>
      <c r="L33" s="71">
        <v>101000</v>
      </c>
      <c r="M33" s="73">
        <v>101000</v>
      </c>
      <c r="N33" s="102">
        <v>0</v>
      </c>
    </row>
    <row r="34" spans="1:14">
      <c r="A34" s="103"/>
      <c r="B34" s="80">
        <v>75075</v>
      </c>
      <c r="C34" s="80" t="s">
        <v>84</v>
      </c>
      <c r="D34" s="72">
        <v>205000</v>
      </c>
      <c r="E34" s="71">
        <f t="shared" si="14"/>
        <v>205000</v>
      </c>
      <c r="F34" s="71">
        <v>1000</v>
      </c>
      <c r="G34" s="72">
        <f t="shared" si="15"/>
        <v>204000</v>
      </c>
      <c r="H34" s="71">
        <v>0</v>
      </c>
      <c r="I34" s="72">
        <v>0</v>
      </c>
      <c r="J34" s="72">
        <v>0</v>
      </c>
      <c r="K34" s="72">
        <v>0</v>
      </c>
      <c r="L34" s="72">
        <v>0</v>
      </c>
      <c r="M34" s="104">
        <v>0</v>
      </c>
      <c r="N34" s="102">
        <v>0</v>
      </c>
    </row>
    <row r="35" spans="1:14">
      <c r="A35" s="101"/>
      <c r="B35" s="80">
        <v>75095</v>
      </c>
      <c r="C35" s="80" t="s">
        <v>65</v>
      </c>
      <c r="D35" s="72">
        <v>152700</v>
      </c>
      <c r="E35" s="71">
        <f t="shared" si="14"/>
        <v>152700</v>
      </c>
      <c r="F35" s="71">
        <v>0</v>
      </c>
      <c r="G35" s="72">
        <f t="shared" si="15"/>
        <v>117700</v>
      </c>
      <c r="H35" s="71">
        <v>0</v>
      </c>
      <c r="I35" s="71">
        <v>35000</v>
      </c>
      <c r="J35" s="71">
        <v>0</v>
      </c>
      <c r="K35" s="71">
        <v>0</v>
      </c>
      <c r="L35" s="71">
        <v>0</v>
      </c>
      <c r="M35" s="73">
        <v>0</v>
      </c>
      <c r="N35" s="102">
        <v>0</v>
      </c>
    </row>
    <row r="36" spans="1:14" ht="34.5" thickBot="1">
      <c r="A36" s="89">
        <v>751</v>
      </c>
      <c r="B36" s="64"/>
      <c r="C36" s="105" t="s">
        <v>85</v>
      </c>
      <c r="D36" s="65">
        <f>D37+D38</f>
        <v>13578</v>
      </c>
      <c r="E36" s="65">
        <f t="shared" ref="E36:L36" si="16">E37+E38</f>
        <v>13578</v>
      </c>
      <c r="F36" s="65">
        <f t="shared" si="16"/>
        <v>1578</v>
      </c>
      <c r="G36" s="65">
        <f t="shared" si="16"/>
        <v>12000</v>
      </c>
      <c r="H36" s="65">
        <f t="shared" si="16"/>
        <v>0</v>
      </c>
      <c r="I36" s="65">
        <f t="shared" si="16"/>
        <v>0</v>
      </c>
      <c r="J36" s="65">
        <f t="shared" si="16"/>
        <v>0</v>
      </c>
      <c r="K36" s="65">
        <f t="shared" si="16"/>
        <v>0</v>
      </c>
      <c r="L36" s="65">
        <f t="shared" si="16"/>
        <v>0</v>
      </c>
      <c r="M36" s="66">
        <f>M37+M38</f>
        <v>0</v>
      </c>
      <c r="N36" s="67">
        <f>N37+N38</f>
        <v>0</v>
      </c>
    </row>
    <row r="37" spans="1:14" ht="22.5">
      <c r="A37" s="101"/>
      <c r="B37" s="70">
        <v>75101</v>
      </c>
      <c r="C37" s="106" t="s">
        <v>86</v>
      </c>
      <c r="D37" s="71">
        <v>1578</v>
      </c>
      <c r="E37" s="71">
        <f t="shared" ref="E37:E38" si="17">D37-L37</f>
        <v>1578</v>
      </c>
      <c r="F37" s="71">
        <f t="shared" ref="F37" si="18">E37-M37</f>
        <v>1578</v>
      </c>
      <c r="G37" s="72">
        <f t="shared" ref="G37:G38" si="19">E37-F37-H37-I37-J37-K37</f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3">
        <v>0</v>
      </c>
      <c r="N37" s="100">
        <v>0</v>
      </c>
    </row>
    <row r="38" spans="1:14">
      <c r="A38" s="95"/>
      <c r="B38" s="70">
        <v>75195</v>
      </c>
      <c r="C38" s="99" t="s">
        <v>65</v>
      </c>
      <c r="D38" s="71">
        <v>12000</v>
      </c>
      <c r="E38" s="71">
        <f t="shared" si="17"/>
        <v>12000</v>
      </c>
      <c r="F38" s="71">
        <v>0</v>
      </c>
      <c r="G38" s="72">
        <f t="shared" si="19"/>
        <v>12000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3">
        <v>0</v>
      </c>
      <c r="N38" s="102">
        <v>0</v>
      </c>
    </row>
    <row r="39" spans="1:14" ht="23.25" thickBot="1">
      <c r="A39" s="94">
        <v>754</v>
      </c>
      <c r="B39" s="107"/>
      <c r="C39" s="105" t="s">
        <v>87</v>
      </c>
      <c r="D39" s="65">
        <f>SUM(D40:D44)</f>
        <v>2454500</v>
      </c>
      <c r="E39" s="65">
        <f>SUM(E40:E44)</f>
        <v>414500</v>
      </c>
      <c r="F39" s="65">
        <f t="shared" ref="F39:N39" si="20">SUM(F40:F44)</f>
        <v>28800</v>
      </c>
      <c r="G39" s="65">
        <f t="shared" si="20"/>
        <v>361700</v>
      </c>
      <c r="H39" s="65">
        <f t="shared" si="20"/>
        <v>0</v>
      </c>
      <c r="I39" s="65">
        <f t="shared" si="20"/>
        <v>24000</v>
      </c>
      <c r="J39" s="65">
        <f t="shared" si="20"/>
        <v>0</v>
      </c>
      <c r="K39" s="65">
        <f t="shared" si="20"/>
        <v>0</v>
      </c>
      <c r="L39" s="65">
        <f t="shared" si="20"/>
        <v>2040000</v>
      </c>
      <c r="M39" s="66">
        <f t="shared" si="20"/>
        <v>2040000</v>
      </c>
      <c r="N39" s="67">
        <f t="shared" si="20"/>
        <v>1950000</v>
      </c>
    </row>
    <row r="40" spans="1:14">
      <c r="A40" s="108"/>
      <c r="B40" s="70">
        <v>75405</v>
      </c>
      <c r="C40" s="70" t="s">
        <v>88</v>
      </c>
      <c r="D40" s="71">
        <v>10000</v>
      </c>
      <c r="E40" s="71">
        <f t="shared" ref="E40:E44" si="21">D40-L40</f>
        <v>10000</v>
      </c>
      <c r="F40" s="71">
        <v>0</v>
      </c>
      <c r="G40" s="72">
        <v>10000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3">
        <v>0</v>
      </c>
      <c r="N40" s="100">
        <v>0</v>
      </c>
    </row>
    <row r="41" spans="1:14">
      <c r="A41" s="94"/>
      <c r="B41" s="80">
        <v>75406</v>
      </c>
      <c r="C41" s="80" t="s">
        <v>89</v>
      </c>
      <c r="D41" s="72">
        <v>8000</v>
      </c>
      <c r="E41" s="71">
        <f t="shared" si="21"/>
        <v>8000</v>
      </c>
      <c r="F41" s="71">
        <v>0</v>
      </c>
      <c r="G41" s="72">
        <v>8000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3">
        <v>0</v>
      </c>
      <c r="N41" s="102">
        <v>0</v>
      </c>
    </row>
    <row r="42" spans="1:14">
      <c r="A42" s="95"/>
      <c r="B42" s="80">
        <v>75412</v>
      </c>
      <c r="C42" s="80" t="s">
        <v>90</v>
      </c>
      <c r="D42" s="72">
        <v>2321800</v>
      </c>
      <c r="E42" s="71">
        <f t="shared" si="21"/>
        <v>371800</v>
      </c>
      <c r="F42" s="71">
        <v>28800</v>
      </c>
      <c r="G42" s="72">
        <f>E42-F42-H42-I42-J42-K42</f>
        <v>319000</v>
      </c>
      <c r="H42" s="71">
        <v>0</v>
      </c>
      <c r="I42" s="71">
        <v>24000</v>
      </c>
      <c r="J42" s="71">
        <v>0</v>
      </c>
      <c r="K42" s="71">
        <v>0</v>
      </c>
      <c r="L42" s="71">
        <v>1950000</v>
      </c>
      <c r="M42" s="71">
        <v>1950000</v>
      </c>
      <c r="N42" s="71">
        <v>1950000</v>
      </c>
    </row>
    <row r="43" spans="1:14">
      <c r="A43" s="95"/>
      <c r="B43" s="80">
        <v>75414</v>
      </c>
      <c r="C43" s="80" t="s">
        <v>91</v>
      </c>
      <c r="D43" s="104">
        <v>9700</v>
      </c>
      <c r="E43" s="71">
        <f t="shared" si="21"/>
        <v>9700</v>
      </c>
      <c r="F43" s="110">
        <v>0</v>
      </c>
      <c r="G43" s="71">
        <v>9700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3">
        <v>0</v>
      </c>
      <c r="N43" s="102">
        <v>0</v>
      </c>
    </row>
    <row r="44" spans="1:14">
      <c r="A44" s="101"/>
      <c r="B44" s="80">
        <v>75495</v>
      </c>
      <c r="C44" s="80" t="s">
        <v>65</v>
      </c>
      <c r="D44" s="104">
        <v>105000</v>
      </c>
      <c r="E44" s="71">
        <f t="shared" si="21"/>
        <v>15000</v>
      </c>
      <c r="F44" s="110">
        <v>0</v>
      </c>
      <c r="G44" s="72">
        <f>E44-F44-H44-I44-J44-K44</f>
        <v>15000</v>
      </c>
      <c r="H44" s="71">
        <v>0</v>
      </c>
      <c r="I44" s="71">
        <v>0</v>
      </c>
      <c r="J44" s="71">
        <v>0</v>
      </c>
      <c r="K44" s="71">
        <v>0</v>
      </c>
      <c r="L44" s="71">
        <v>90000</v>
      </c>
      <c r="M44" s="73">
        <v>90000</v>
      </c>
      <c r="N44" s="102">
        <v>0</v>
      </c>
    </row>
    <row r="45" spans="1:14" ht="45.75" thickBot="1">
      <c r="A45" s="111">
        <v>756</v>
      </c>
      <c r="B45" s="112"/>
      <c r="C45" s="113" t="s">
        <v>92</v>
      </c>
      <c r="D45" s="114">
        <f t="shared" ref="D45:N45" si="22">SUM(D46)</f>
        <v>71140</v>
      </c>
      <c r="E45" s="91">
        <f t="shared" si="22"/>
        <v>71140</v>
      </c>
      <c r="F45" s="114">
        <f t="shared" si="22"/>
        <v>41640</v>
      </c>
      <c r="G45" s="91">
        <f t="shared" si="22"/>
        <v>29000</v>
      </c>
      <c r="H45" s="114">
        <f t="shared" si="22"/>
        <v>0</v>
      </c>
      <c r="I45" s="91">
        <f t="shared" si="22"/>
        <v>500</v>
      </c>
      <c r="J45" s="114">
        <f t="shared" si="22"/>
        <v>0</v>
      </c>
      <c r="K45" s="91">
        <f t="shared" si="22"/>
        <v>0</v>
      </c>
      <c r="L45" s="114">
        <f t="shared" si="22"/>
        <v>0</v>
      </c>
      <c r="M45" s="92">
        <f t="shared" si="22"/>
        <v>0</v>
      </c>
      <c r="N45" s="93">
        <f t="shared" si="22"/>
        <v>0</v>
      </c>
    </row>
    <row r="46" spans="1:14" ht="22.5">
      <c r="A46" s="84"/>
      <c r="B46" s="115">
        <v>75647</v>
      </c>
      <c r="C46" s="106" t="s">
        <v>93</v>
      </c>
      <c r="D46" s="116">
        <v>71140</v>
      </c>
      <c r="E46" s="71">
        <f>D46-L46</f>
        <v>71140</v>
      </c>
      <c r="F46" s="117">
        <v>41640</v>
      </c>
      <c r="G46" s="72">
        <f>E46-F46-H46-I46-J46-K46</f>
        <v>29000</v>
      </c>
      <c r="H46" s="71">
        <v>0</v>
      </c>
      <c r="I46" s="87">
        <v>500</v>
      </c>
      <c r="J46" s="116">
        <v>0</v>
      </c>
      <c r="K46" s="87">
        <v>0</v>
      </c>
      <c r="L46" s="116">
        <v>0</v>
      </c>
      <c r="M46" s="73">
        <v>0</v>
      </c>
      <c r="N46" s="102">
        <v>0</v>
      </c>
    </row>
    <row r="47" spans="1:14" ht="13.5" thickBot="1">
      <c r="A47" s="89">
        <v>758</v>
      </c>
      <c r="B47" s="90"/>
      <c r="C47" s="90" t="s">
        <v>94</v>
      </c>
      <c r="D47" s="92">
        <f>SUM(D48:D49)</f>
        <v>1567204</v>
      </c>
      <c r="E47" s="92">
        <f t="shared" ref="E47:G47" si="23">SUM(E48:E49)</f>
        <v>767204</v>
      </c>
      <c r="F47" s="92">
        <f t="shared" si="23"/>
        <v>0</v>
      </c>
      <c r="G47" s="92">
        <f t="shared" si="23"/>
        <v>767204</v>
      </c>
      <c r="H47" s="114">
        <f t="shared" ref="H47:K47" si="24">SUM(H48:H48)</f>
        <v>0</v>
      </c>
      <c r="I47" s="92">
        <f t="shared" si="24"/>
        <v>0</v>
      </c>
      <c r="J47" s="92">
        <f t="shared" si="24"/>
        <v>0</v>
      </c>
      <c r="K47" s="92">
        <f t="shared" si="24"/>
        <v>0</v>
      </c>
      <c r="L47" s="114">
        <f>SUM(L48:L48)</f>
        <v>800000</v>
      </c>
      <c r="M47" s="92">
        <f>M48</f>
        <v>800000</v>
      </c>
      <c r="N47" s="93">
        <f>N48</f>
        <v>0</v>
      </c>
    </row>
    <row r="48" spans="1:14">
      <c r="A48" s="95"/>
      <c r="B48" s="70">
        <v>75818</v>
      </c>
      <c r="C48" s="70" t="s">
        <v>95</v>
      </c>
      <c r="D48" s="71">
        <v>1395000</v>
      </c>
      <c r="E48" s="71">
        <f t="shared" ref="E48:E49" si="25">D48-L48</f>
        <v>595000</v>
      </c>
      <c r="F48" s="71">
        <v>0</v>
      </c>
      <c r="G48" s="72">
        <f>E48-F48-H48-I48-J48-K48</f>
        <v>595000</v>
      </c>
      <c r="H48" s="71">
        <v>0</v>
      </c>
      <c r="I48" s="71">
        <v>0</v>
      </c>
      <c r="J48" s="71"/>
      <c r="K48" s="71">
        <v>0</v>
      </c>
      <c r="L48" s="71">
        <v>800000</v>
      </c>
      <c r="M48" s="73">
        <v>800000</v>
      </c>
      <c r="N48" s="100"/>
    </row>
    <row r="49" spans="1:14" ht="22.5">
      <c r="A49" s="95"/>
      <c r="B49" s="126">
        <v>75831</v>
      </c>
      <c r="C49" s="209" t="s">
        <v>185</v>
      </c>
      <c r="D49" s="127">
        <v>172204</v>
      </c>
      <c r="E49" s="71">
        <f t="shared" si="25"/>
        <v>172204</v>
      </c>
      <c r="F49" s="127">
        <v>0</v>
      </c>
      <c r="G49" s="72">
        <f>E49-F49-H49-I49-J49-K49</f>
        <v>172204</v>
      </c>
      <c r="H49" s="127"/>
      <c r="I49" s="127"/>
      <c r="J49" s="127"/>
      <c r="K49" s="127"/>
      <c r="L49" s="127"/>
      <c r="M49" s="207"/>
      <c r="N49" s="208"/>
    </row>
    <row r="50" spans="1:14" ht="13.5" thickBot="1">
      <c r="A50" s="89">
        <v>801</v>
      </c>
      <c r="B50" s="90"/>
      <c r="C50" s="90" t="s">
        <v>96</v>
      </c>
      <c r="D50" s="91">
        <f>SUM(D51:D59)</f>
        <v>16652050</v>
      </c>
      <c r="E50" s="91">
        <f>SUM(E51:E59)</f>
        <v>11800550</v>
      </c>
      <c r="F50" s="91">
        <f t="shared" ref="F50:L50" si="26">SUM(F51:F59)</f>
        <v>7942550</v>
      </c>
      <c r="G50" s="91">
        <f t="shared" si="26"/>
        <v>2312070</v>
      </c>
      <c r="H50" s="91">
        <f t="shared" si="26"/>
        <v>1071000</v>
      </c>
      <c r="I50" s="91">
        <f t="shared" si="26"/>
        <v>474930</v>
      </c>
      <c r="J50" s="91">
        <f t="shared" si="26"/>
        <v>0</v>
      </c>
      <c r="K50" s="91">
        <f t="shared" si="26"/>
        <v>0</v>
      </c>
      <c r="L50" s="91">
        <f t="shared" si="26"/>
        <v>4851500</v>
      </c>
      <c r="M50" s="118">
        <f>SUM(M51:M59)</f>
        <v>4851500</v>
      </c>
      <c r="N50" s="119">
        <f>SUM(N51:N59)</f>
        <v>4115000</v>
      </c>
    </row>
    <row r="51" spans="1:14">
      <c r="A51" s="95"/>
      <c r="B51" s="70">
        <v>80101</v>
      </c>
      <c r="C51" s="70" t="s">
        <v>97</v>
      </c>
      <c r="D51" s="71">
        <v>6307270</v>
      </c>
      <c r="E51" s="71">
        <f t="shared" ref="E51:E59" si="27">D51-L51</f>
        <v>5599770</v>
      </c>
      <c r="F51" s="71">
        <v>4182200</v>
      </c>
      <c r="G51" s="72">
        <f t="shared" ref="G51:G59" si="28">E51-F51-H51-I51-J51-K51</f>
        <v>1158770</v>
      </c>
      <c r="H51" s="71">
        <v>0</v>
      </c>
      <c r="I51" s="71">
        <v>258800</v>
      </c>
      <c r="J51" s="71">
        <v>0</v>
      </c>
      <c r="K51" s="71">
        <v>0</v>
      </c>
      <c r="L51" s="71">
        <v>707500</v>
      </c>
      <c r="M51" s="73">
        <v>707500</v>
      </c>
      <c r="N51" s="100">
        <v>0</v>
      </c>
    </row>
    <row r="52" spans="1:14" ht="22.5">
      <c r="A52" s="95"/>
      <c r="B52" s="80">
        <v>80103</v>
      </c>
      <c r="C52" s="77" t="s">
        <v>98</v>
      </c>
      <c r="D52" s="72">
        <v>411460</v>
      </c>
      <c r="E52" s="71">
        <f t="shared" si="27"/>
        <v>411460</v>
      </c>
      <c r="F52" s="71">
        <v>369000</v>
      </c>
      <c r="G52" s="72">
        <f t="shared" si="28"/>
        <v>18440</v>
      </c>
      <c r="H52" s="71">
        <v>0</v>
      </c>
      <c r="I52" s="71">
        <v>24020</v>
      </c>
      <c r="J52" s="71">
        <v>0</v>
      </c>
      <c r="K52" s="71">
        <v>0</v>
      </c>
      <c r="L52" s="71">
        <v>0</v>
      </c>
      <c r="M52" s="73">
        <v>0</v>
      </c>
      <c r="N52" s="102">
        <v>0</v>
      </c>
    </row>
    <row r="53" spans="1:14">
      <c r="A53" s="95"/>
      <c r="B53" s="80">
        <v>80104</v>
      </c>
      <c r="C53" s="80" t="s">
        <v>99</v>
      </c>
      <c r="D53" s="72">
        <v>1804400</v>
      </c>
      <c r="E53" s="71">
        <f t="shared" si="27"/>
        <v>1804400</v>
      </c>
      <c r="F53" s="71">
        <v>570100</v>
      </c>
      <c r="G53" s="72">
        <f t="shared" si="28"/>
        <v>122000</v>
      </c>
      <c r="H53" s="71">
        <v>1071000</v>
      </c>
      <c r="I53" s="72">
        <v>41300</v>
      </c>
      <c r="J53" s="72">
        <v>0</v>
      </c>
      <c r="K53" s="71">
        <v>0</v>
      </c>
      <c r="L53" s="120">
        <v>0</v>
      </c>
      <c r="M53" s="121">
        <v>0</v>
      </c>
      <c r="N53" s="102">
        <v>0</v>
      </c>
    </row>
    <row r="54" spans="1:14">
      <c r="A54" s="95"/>
      <c r="B54" s="80">
        <v>80110</v>
      </c>
      <c r="C54" s="80" t="s">
        <v>100</v>
      </c>
      <c r="D54" s="72">
        <v>6781620</v>
      </c>
      <c r="E54" s="71">
        <f t="shared" si="27"/>
        <v>2654620</v>
      </c>
      <c r="F54" s="71">
        <v>2158650</v>
      </c>
      <c r="G54" s="72">
        <v>351370</v>
      </c>
      <c r="H54" s="71">
        <v>0</v>
      </c>
      <c r="I54" s="71">
        <v>144600</v>
      </c>
      <c r="J54" s="71">
        <v>0</v>
      </c>
      <c r="K54" s="71">
        <v>0</v>
      </c>
      <c r="L54" s="71">
        <v>4127000</v>
      </c>
      <c r="M54" s="73">
        <v>4127000</v>
      </c>
      <c r="N54" s="109">
        <v>4115000</v>
      </c>
    </row>
    <row r="55" spans="1:14">
      <c r="A55" s="95"/>
      <c r="B55" s="80">
        <v>80113</v>
      </c>
      <c r="C55" s="80" t="s">
        <v>101</v>
      </c>
      <c r="D55" s="72">
        <v>654120</v>
      </c>
      <c r="E55" s="71">
        <f t="shared" si="27"/>
        <v>654120</v>
      </c>
      <c r="F55" s="71">
        <v>125560</v>
      </c>
      <c r="G55" s="72">
        <f t="shared" si="28"/>
        <v>527750</v>
      </c>
      <c r="H55" s="71">
        <v>0</v>
      </c>
      <c r="I55" s="71">
        <v>810</v>
      </c>
      <c r="J55" s="71">
        <v>0</v>
      </c>
      <c r="K55" s="71">
        <v>0</v>
      </c>
      <c r="L55" s="71">
        <v>0</v>
      </c>
      <c r="M55" s="73">
        <v>0</v>
      </c>
      <c r="N55" s="102">
        <v>0</v>
      </c>
    </row>
    <row r="56" spans="1:14" ht="22.5">
      <c r="A56" s="95"/>
      <c r="B56" s="80">
        <v>80114</v>
      </c>
      <c r="C56" s="77" t="s">
        <v>102</v>
      </c>
      <c r="D56" s="72">
        <v>266280</v>
      </c>
      <c r="E56" s="71">
        <f t="shared" si="27"/>
        <v>261280</v>
      </c>
      <c r="F56" s="71">
        <v>232170</v>
      </c>
      <c r="G56" s="72">
        <f t="shared" si="28"/>
        <v>28510</v>
      </c>
      <c r="H56" s="71">
        <v>0</v>
      </c>
      <c r="I56" s="72">
        <v>600</v>
      </c>
      <c r="J56" s="72">
        <v>0</v>
      </c>
      <c r="K56" s="71">
        <v>0</v>
      </c>
      <c r="L56" s="72">
        <v>5000</v>
      </c>
      <c r="M56" s="104">
        <v>5000</v>
      </c>
      <c r="N56" s="102">
        <v>0</v>
      </c>
    </row>
    <row r="57" spans="1:14">
      <c r="A57" s="95"/>
      <c r="B57" s="122">
        <v>80146</v>
      </c>
      <c r="C57" s="80" t="s">
        <v>103</v>
      </c>
      <c r="D57" s="72">
        <v>47030</v>
      </c>
      <c r="E57" s="71">
        <f t="shared" si="27"/>
        <v>47030</v>
      </c>
      <c r="F57" s="71"/>
      <c r="G57" s="72">
        <f t="shared" si="28"/>
        <v>47030</v>
      </c>
      <c r="H57" s="71">
        <v>0</v>
      </c>
      <c r="I57" s="71"/>
      <c r="J57" s="71">
        <v>0</v>
      </c>
      <c r="K57" s="71">
        <v>0</v>
      </c>
      <c r="L57" s="71">
        <v>0</v>
      </c>
      <c r="M57" s="73">
        <v>0</v>
      </c>
      <c r="N57" s="102">
        <v>0</v>
      </c>
    </row>
    <row r="58" spans="1:14">
      <c r="A58" s="95"/>
      <c r="B58" s="122">
        <v>80148</v>
      </c>
      <c r="C58" s="80" t="s">
        <v>104</v>
      </c>
      <c r="D58" s="72">
        <v>261100</v>
      </c>
      <c r="E58" s="71">
        <f t="shared" si="27"/>
        <v>249100</v>
      </c>
      <c r="F58" s="71">
        <v>186100</v>
      </c>
      <c r="G58" s="72">
        <f t="shared" si="28"/>
        <v>58200</v>
      </c>
      <c r="H58" s="71">
        <v>0</v>
      </c>
      <c r="I58" s="71">
        <v>4800</v>
      </c>
      <c r="J58" s="71">
        <v>0</v>
      </c>
      <c r="K58" s="71">
        <v>0</v>
      </c>
      <c r="L58" s="71">
        <v>12000</v>
      </c>
      <c r="M58" s="73">
        <v>12000</v>
      </c>
      <c r="N58" s="102">
        <v>0</v>
      </c>
    </row>
    <row r="59" spans="1:14">
      <c r="A59" s="101"/>
      <c r="B59" s="80">
        <v>80195</v>
      </c>
      <c r="C59" s="80" t="s">
        <v>65</v>
      </c>
      <c r="D59" s="72">
        <v>118770</v>
      </c>
      <c r="E59" s="71">
        <f t="shared" si="27"/>
        <v>118770</v>
      </c>
      <c r="F59" s="71">
        <v>118770</v>
      </c>
      <c r="G59" s="72">
        <f t="shared" si="28"/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3">
        <v>0</v>
      </c>
      <c r="N59" s="102">
        <v>0</v>
      </c>
    </row>
    <row r="60" spans="1:14" ht="13.5" thickBot="1">
      <c r="A60" s="89">
        <v>851</v>
      </c>
      <c r="B60" s="90"/>
      <c r="C60" s="90" t="s">
        <v>105</v>
      </c>
      <c r="D60" s="91">
        <f t="shared" ref="D60:L60" si="29">SUM(D61:D64)</f>
        <v>663900</v>
      </c>
      <c r="E60" s="91">
        <f t="shared" si="29"/>
        <v>663900</v>
      </c>
      <c r="F60" s="91">
        <f t="shared" si="29"/>
        <v>133620</v>
      </c>
      <c r="G60" s="91">
        <f t="shared" si="29"/>
        <v>349680</v>
      </c>
      <c r="H60" s="91">
        <f t="shared" si="29"/>
        <v>180600</v>
      </c>
      <c r="I60" s="91">
        <f t="shared" si="29"/>
        <v>0</v>
      </c>
      <c r="J60" s="91">
        <f t="shared" si="29"/>
        <v>0</v>
      </c>
      <c r="K60" s="91">
        <f t="shared" si="29"/>
        <v>0</v>
      </c>
      <c r="L60" s="91">
        <f t="shared" si="29"/>
        <v>0</v>
      </c>
      <c r="M60" s="92">
        <f>M61+M63</f>
        <v>0</v>
      </c>
      <c r="N60" s="92">
        <f>N61+N63</f>
        <v>0</v>
      </c>
    </row>
    <row r="61" spans="1:14">
      <c r="A61" s="98"/>
      <c r="B61" s="86">
        <v>85121</v>
      </c>
      <c r="C61" s="86" t="s">
        <v>106</v>
      </c>
      <c r="D61" s="87">
        <v>141100</v>
      </c>
      <c r="E61" s="71">
        <f t="shared" ref="E61:E64" si="30">D61-L61</f>
        <v>141100</v>
      </c>
      <c r="F61" s="71">
        <v>0</v>
      </c>
      <c r="G61" s="72">
        <f t="shared" ref="G61:G64" si="31">E61-F61-H61-I61-J61-K61</f>
        <v>141100</v>
      </c>
      <c r="H61" s="71">
        <v>0</v>
      </c>
      <c r="I61" s="87">
        <v>0</v>
      </c>
      <c r="J61" s="87">
        <v>0</v>
      </c>
      <c r="K61" s="71">
        <v>0</v>
      </c>
      <c r="L61" s="87">
        <v>0</v>
      </c>
      <c r="M61" s="96">
        <v>0</v>
      </c>
      <c r="N61" s="100">
        <v>0</v>
      </c>
    </row>
    <row r="62" spans="1:14">
      <c r="A62" s="95"/>
      <c r="B62" s="80">
        <v>85153</v>
      </c>
      <c r="C62" s="80" t="s">
        <v>107</v>
      </c>
      <c r="D62" s="72">
        <v>13800</v>
      </c>
      <c r="E62" s="71">
        <f t="shared" si="30"/>
        <v>13800</v>
      </c>
      <c r="F62" s="71">
        <v>0</v>
      </c>
      <c r="G62" s="72">
        <f t="shared" si="31"/>
        <v>13800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3">
        <v>0</v>
      </c>
      <c r="N62" s="102">
        <v>0</v>
      </c>
    </row>
    <row r="63" spans="1:14">
      <c r="A63" s="95"/>
      <c r="B63" s="80">
        <v>85154</v>
      </c>
      <c r="C63" s="80" t="s">
        <v>108</v>
      </c>
      <c r="D63" s="72">
        <v>486200</v>
      </c>
      <c r="E63" s="71">
        <f t="shared" si="30"/>
        <v>486200</v>
      </c>
      <c r="F63" s="71">
        <v>133620</v>
      </c>
      <c r="G63" s="72">
        <f t="shared" si="31"/>
        <v>186980</v>
      </c>
      <c r="H63" s="71">
        <v>165600</v>
      </c>
      <c r="I63" s="72"/>
      <c r="J63" s="71">
        <v>0</v>
      </c>
      <c r="K63" s="71">
        <v>0</v>
      </c>
      <c r="L63" s="71">
        <v>0</v>
      </c>
      <c r="M63" s="73">
        <v>0</v>
      </c>
      <c r="N63" s="102">
        <v>0</v>
      </c>
    </row>
    <row r="64" spans="1:14">
      <c r="A64" s="101"/>
      <c r="B64" s="80">
        <v>85195</v>
      </c>
      <c r="C64" s="80" t="s">
        <v>65</v>
      </c>
      <c r="D64" s="72">
        <v>22800</v>
      </c>
      <c r="E64" s="71">
        <f t="shared" si="30"/>
        <v>22800</v>
      </c>
      <c r="F64" s="71"/>
      <c r="G64" s="72">
        <f t="shared" si="31"/>
        <v>7800</v>
      </c>
      <c r="H64" s="71">
        <v>15000</v>
      </c>
      <c r="I64" s="72"/>
      <c r="J64" s="71">
        <v>0</v>
      </c>
      <c r="K64" s="71">
        <v>0</v>
      </c>
      <c r="L64" s="71">
        <v>0</v>
      </c>
      <c r="M64" s="73">
        <v>0</v>
      </c>
      <c r="N64" s="102">
        <v>0</v>
      </c>
    </row>
    <row r="65" spans="1:14" ht="13.5" thickBot="1">
      <c r="A65" s="89">
        <v>852</v>
      </c>
      <c r="B65" s="90"/>
      <c r="C65" s="90" t="s">
        <v>109</v>
      </c>
      <c r="D65" s="91">
        <f t="shared" ref="D65:N65" si="32">SUM(D66:D73)</f>
        <v>3998251</v>
      </c>
      <c r="E65" s="91">
        <f t="shared" si="32"/>
        <v>3992751</v>
      </c>
      <c r="F65" s="91">
        <f t="shared" si="32"/>
        <v>800187</v>
      </c>
      <c r="G65" s="91">
        <f t="shared" si="32"/>
        <v>234823</v>
      </c>
      <c r="H65" s="91">
        <f t="shared" si="32"/>
        <v>15500</v>
      </c>
      <c r="I65" s="91">
        <f t="shared" si="32"/>
        <v>2942241</v>
      </c>
      <c r="J65" s="91">
        <f t="shared" si="32"/>
        <v>0</v>
      </c>
      <c r="K65" s="91">
        <f t="shared" si="32"/>
        <v>0</v>
      </c>
      <c r="L65" s="91">
        <f t="shared" si="32"/>
        <v>5500</v>
      </c>
      <c r="M65" s="92">
        <f t="shared" si="32"/>
        <v>5500</v>
      </c>
      <c r="N65" s="93">
        <f t="shared" si="32"/>
        <v>0</v>
      </c>
    </row>
    <row r="66" spans="1:14" ht="45">
      <c r="A66" s="94"/>
      <c r="B66" s="80">
        <v>85212</v>
      </c>
      <c r="C66" s="77" t="s">
        <v>164</v>
      </c>
      <c r="D66" s="72">
        <v>2172592</v>
      </c>
      <c r="E66" s="71">
        <f t="shared" ref="E66:E73" si="33">D66-L66</f>
        <v>2172592</v>
      </c>
      <c r="F66" s="71">
        <v>139995</v>
      </c>
      <c r="G66" s="72">
        <f t="shared" ref="G66:G73" si="34">E66-F66-H66-I66-J66-K66</f>
        <v>32991</v>
      </c>
      <c r="H66" s="71">
        <v>0</v>
      </c>
      <c r="I66" s="71">
        <v>1999606</v>
      </c>
      <c r="J66" s="71">
        <v>0</v>
      </c>
      <c r="K66" s="71">
        <v>0</v>
      </c>
      <c r="L66" s="71">
        <v>0</v>
      </c>
      <c r="M66" s="73">
        <v>0</v>
      </c>
      <c r="N66" s="123">
        <v>0</v>
      </c>
    </row>
    <row r="67" spans="1:14" ht="67.5">
      <c r="A67" s="94"/>
      <c r="B67" s="80">
        <v>85213</v>
      </c>
      <c r="C67" s="77" t="s">
        <v>165</v>
      </c>
      <c r="D67" s="72">
        <v>36000</v>
      </c>
      <c r="E67" s="71">
        <f t="shared" si="33"/>
        <v>36000</v>
      </c>
      <c r="F67" s="71">
        <v>36000</v>
      </c>
      <c r="G67" s="72">
        <f t="shared" si="34"/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3">
        <v>0</v>
      </c>
      <c r="N67" s="124">
        <v>0</v>
      </c>
    </row>
    <row r="68" spans="1:14" ht="22.5">
      <c r="A68" s="94"/>
      <c r="B68" s="80">
        <v>85214</v>
      </c>
      <c r="C68" s="77" t="s">
        <v>110</v>
      </c>
      <c r="D68" s="72">
        <v>240000</v>
      </c>
      <c r="E68" s="71">
        <f t="shared" si="33"/>
        <v>240000</v>
      </c>
      <c r="F68" s="71">
        <v>0</v>
      </c>
      <c r="G68" s="72">
        <f t="shared" si="34"/>
        <v>0</v>
      </c>
      <c r="H68" s="71">
        <v>0</v>
      </c>
      <c r="I68" s="71">
        <v>240000</v>
      </c>
      <c r="J68" s="71"/>
      <c r="K68" s="71">
        <v>0</v>
      </c>
      <c r="L68" s="71">
        <v>0</v>
      </c>
      <c r="M68" s="73">
        <v>0</v>
      </c>
      <c r="N68" s="102">
        <v>0</v>
      </c>
    </row>
    <row r="69" spans="1:14">
      <c r="A69" s="95"/>
      <c r="B69" s="80">
        <v>85215</v>
      </c>
      <c r="C69" s="80" t="s">
        <v>111</v>
      </c>
      <c r="D69" s="72">
        <v>250635</v>
      </c>
      <c r="E69" s="71">
        <f t="shared" si="33"/>
        <v>250635</v>
      </c>
      <c r="F69" s="71">
        <v>0</v>
      </c>
      <c r="G69" s="72">
        <f t="shared" si="34"/>
        <v>0</v>
      </c>
      <c r="H69" s="71"/>
      <c r="I69" s="71">
        <v>250635</v>
      </c>
      <c r="J69" s="71">
        <v>0</v>
      </c>
      <c r="K69" s="71">
        <v>0</v>
      </c>
      <c r="L69" s="71">
        <v>0</v>
      </c>
      <c r="M69" s="73">
        <v>0</v>
      </c>
      <c r="N69" s="102">
        <v>0</v>
      </c>
    </row>
    <row r="70" spans="1:14">
      <c r="A70" s="95"/>
      <c r="B70" s="80">
        <v>85216</v>
      </c>
      <c r="C70" s="80" t="s">
        <v>112</v>
      </c>
      <c r="D70" s="72">
        <v>259000</v>
      </c>
      <c r="E70" s="71">
        <f t="shared" si="33"/>
        <v>259000</v>
      </c>
      <c r="F70" s="71">
        <v>0</v>
      </c>
      <c r="G70" s="72">
        <f t="shared" si="34"/>
        <v>0</v>
      </c>
      <c r="H70" s="71"/>
      <c r="I70" s="71">
        <v>259000</v>
      </c>
      <c r="J70" s="71">
        <v>0</v>
      </c>
      <c r="K70" s="71">
        <v>0</v>
      </c>
      <c r="L70" s="71">
        <v>0</v>
      </c>
      <c r="M70" s="73">
        <v>0</v>
      </c>
      <c r="N70" s="102">
        <v>0</v>
      </c>
    </row>
    <row r="71" spans="1:14">
      <c r="A71" s="95"/>
      <c r="B71" s="80">
        <v>85219</v>
      </c>
      <c r="C71" s="80" t="s">
        <v>113</v>
      </c>
      <c r="D71" s="72">
        <v>542450</v>
      </c>
      <c r="E71" s="71">
        <f t="shared" si="33"/>
        <v>536950</v>
      </c>
      <c r="F71" s="71">
        <v>438437</v>
      </c>
      <c r="G71" s="72">
        <f t="shared" si="34"/>
        <v>94513</v>
      </c>
      <c r="H71" s="71">
        <v>0</v>
      </c>
      <c r="I71" s="72">
        <v>4000</v>
      </c>
      <c r="J71" s="72">
        <v>0</v>
      </c>
      <c r="K71" s="72">
        <v>0</v>
      </c>
      <c r="L71" s="120">
        <v>5500</v>
      </c>
      <c r="M71" s="121">
        <v>5500</v>
      </c>
      <c r="N71" s="102">
        <v>0</v>
      </c>
    </row>
    <row r="72" spans="1:14" ht="22.5">
      <c r="A72" s="95"/>
      <c r="B72" s="80">
        <v>85228</v>
      </c>
      <c r="C72" s="77" t="s">
        <v>114</v>
      </c>
      <c r="D72" s="72">
        <v>162214</v>
      </c>
      <c r="E72" s="71">
        <f t="shared" si="33"/>
        <v>162214</v>
      </c>
      <c r="F72" s="71">
        <v>61970</v>
      </c>
      <c r="G72" s="72">
        <f t="shared" si="34"/>
        <v>100244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3">
        <v>0</v>
      </c>
      <c r="N72" s="102">
        <v>0</v>
      </c>
    </row>
    <row r="73" spans="1:14">
      <c r="A73" s="101"/>
      <c r="B73" s="80">
        <v>85295</v>
      </c>
      <c r="C73" s="80" t="s">
        <v>65</v>
      </c>
      <c r="D73" s="72">
        <v>335360</v>
      </c>
      <c r="E73" s="71">
        <f t="shared" si="33"/>
        <v>335360</v>
      </c>
      <c r="F73" s="71">
        <v>123785</v>
      </c>
      <c r="G73" s="72">
        <f t="shared" si="34"/>
        <v>7075</v>
      </c>
      <c r="H73" s="71">
        <v>15500</v>
      </c>
      <c r="I73" s="71">
        <v>189000</v>
      </c>
      <c r="J73" s="71">
        <v>0</v>
      </c>
      <c r="K73" s="71">
        <v>0</v>
      </c>
      <c r="L73" s="71">
        <v>0</v>
      </c>
      <c r="M73" s="73">
        <v>0</v>
      </c>
      <c r="N73" s="102">
        <v>0</v>
      </c>
    </row>
    <row r="74" spans="1:14" ht="23.25" thickBot="1">
      <c r="A74" s="111">
        <v>853</v>
      </c>
      <c r="B74" s="90"/>
      <c r="C74" s="113" t="s">
        <v>115</v>
      </c>
      <c r="D74" s="91">
        <f t="shared" ref="D74:M74" si="35">D75</f>
        <v>332498</v>
      </c>
      <c r="E74" s="91">
        <f t="shared" si="35"/>
        <v>332498</v>
      </c>
      <c r="F74" s="91">
        <f t="shared" si="35"/>
        <v>315198</v>
      </c>
      <c r="G74" s="91">
        <f t="shared" si="35"/>
        <v>15300</v>
      </c>
      <c r="H74" s="91">
        <f t="shared" si="35"/>
        <v>0</v>
      </c>
      <c r="I74" s="91">
        <f t="shared" si="35"/>
        <v>2000</v>
      </c>
      <c r="J74" s="91">
        <f t="shared" si="35"/>
        <v>0</v>
      </c>
      <c r="K74" s="91">
        <f t="shared" si="35"/>
        <v>0</v>
      </c>
      <c r="L74" s="91">
        <f t="shared" si="35"/>
        <v>0</v>
      </c>
      <c r="M74" s="92">
        <f t="shared" si="35"/>
        <v>0</v>
      </c>
      <c r="N74" s="125">
        <v>0</v>
      </c>
    </row>
    <row r="75" spans="1:14">
      <c r="A75" s="95"/>
      <c r="B75" s="126">
        <v>85395</v>
      </c>
      <c r="C75" s="126" t="s">
        <v>65</v>
      </c>
      <c r="D75" s="127">
        <v>332498</v>
      </c>
      <c r="E75" s="71">
        <f>D75-L75</f>
        <v>332498</v>
      </c>
      <c r="F75" s="71">
        <v>315198</v>
      </c>
      <c r="G75" s="72">
        <f>E75-F75-H75-I75-J75-K75</f>
        <v>15300</v>
      </c>
      <c r="H75" s="71"/>
      <c r="I75" s="71">
        <v>2000</v>
      </c>
      <c r="J75" s="71"/>
      <c r="K75" s="71"/>
      <c r="L75" s="71">
        <v>0</v>
      </c>
      <c r="M75" s="73">
        <v>0</v>
      </c>
      <c r="N75" s="100">
        <v>0</v>
      </c>
    </row>
    <row r="76" spans="1:14" ht="13.5" thickBot="1">
      <c r="A76" s="89">
        <v>854</v>
      </c>
      <c r="B76" s="90"/>
      <c r="C76" s="90" t="s">
        <v>116</v>
      </c>
      <c r="D76" s="91">
        <f>SUM(D77:D78)</f>
        <v>66070</v>
      </c>
      <c r="E76" s="91">
        <f>SUM(E77:E78)</f>
        <v>66070</v>
      </c>
      <c r="F76" s="91">
        <f t="shared" ref="F76:K76" si="36">SUM(F77:F78)</f>
        <v>0</v>
      </c>
      <c r="G76" s="91">
        <f t="shared" si="36"/>
        <v>200</v>
      </c>
      <c r="H76" s="91">
        <f t="shared" si="36"/>
        <v>0</v>
      </c>
      <c r="I76" s="91">
        <f t="shared" si="36"/>
        <v>65870</v>
      </c>
      <c r="J76" s="91">
        <f t="shared" si="36"/>
        <v>0</v>
      </c>
      <c r="K76" s="91">
        <f t="shared" si="36"/>
        <v>0</v>
      </c>
      <c r="L76" s="128">
        <v>0</v>
      </c>
      <c r="M76" s="92">
        <f>SUM(M77:M78)</f>
        <v>0</v>
      </c>
      <c r="N76" s="125">
        <v>0</v>
      </c>
    </row>
    <row r="77" spans="1:14">
      <c r="A77" s="95"/>
      <c r="B77" s="80">
        <v>85415</v>
      </c>
      <c r="C77" s="80" t="s">
        <v>117</v>
      </c>
      <c r="D77" s="72">
        <v>65870</v>
      </c>
      <c r="E77" s="71">
        <f t="shared" ref="E77:E78" si="37">D77-L77</f>
        <v>65870</v>
      </c>
      <c r="F77" s="71">
        <v>0</v>
      </c>
      <c r="G77" s="72">
        <f t="shared" ref="G77:G78" si="38">E77-F77-H77-I77-J77-K77</f>
        <v>0</v>
      </c>
      <c r="H77" s="71">
        <v>0</v>
      </c>
      <c r="I77" s="72">
        <v>65870</v>
      </c>
      <c r="J77" s="72">
        <v>0</v>
      </c>
      <c r="K77" s="71">
        <v>0</v>
      </c>
      <c r="L77" s="72">
        <v>0</v>
      </c>
      <c r="M77" s="73">
        <v>0</v>
      </c>
      <c r="N77" s="100">
        <v>0</v>
      </c>
    </row>
    <row r="78" spans="1:14">
      <c r="A78" s="101"/>
      <c r="B78" s="80">
        <v>85495</v>
      </c>
      <c r="C78" s="80" t="s">
        <v>65</v>
      </c>
      <c r="D78" s="72">
        <v>200</v>
      </c>
      <c r="E78" s="71">
        <f t="shared" si="37"/>
        <v>200</v>
      </c>
      <c r="F78" s="71">
        <v>0</v>
      </c>
      <c r="G78" s="72">
        <f t="shared" si="38"/>
        <v>200</v>
      </c>
      <c r="H78" s="71">
        <v>0</v>
      </c>
      <c r="I78" s="72">
        <v>0</v>
      </c>
      <c r="J78" s="72">
        <v>0</v>
      </c>
      <c r="K78" s="71">
        <v>0</v>
      </c>
      <c r="L78" s="72">
        <v>0</v>
      </c>
      <c r="M78" s="73">
        <v>0</v>
      </c>
      <c r="N78" s="102">
        <v>0</v>
      </c>
    </row>
    <row r="79" spans="1:14" ht="23.25" thickBot="1">
      <c r="A79" s="111">
        <v>900</v>
      </c>
      <c r="B79" s="90"/>
      <c r="C79" s="113" t="s">
        <v>118</v>
      </c>
      <c r="D79" s="91">
        <f>SUM(D80:D87)</f>
        <v>3275700</v>
      </c>
      <c r="E79" s="91">
        <f>SUM(E80:E87)</f>
        <v>1675200</v>
      </c>
      <c r="F79" s="91">
        <f t="shared" ref="F79:L79" si="39">SUM(F80:F87)</f>
        <v>0</v>
      </c>
      <c r="G79" s="91">
        <f t="shared" si="39"/>
        <v>1675200</v>
      </c>
      <c r="H79" s="91">
        <f t="shared" si="39"/>
        <v>0</v>
      </c>
      <c r="I79" s="91">
        <f t="shared" si="39"/>
        <v>0</v>
      </c>
      <c r="J79" s="91">
        <f t="shared" si="39"/>
        <v>0</v>
      </c>
      <c r="K79" s="91">
        <f t="shared" si="39"/>
        <v>0</v>
      </c>
      <c r="L79" s="91">
        <f t="shared" si="39"/>
        <v>1600500</v>
      </c>
      <c r="M79" s="92">
        <f>SUM( M80:M87)</f>
        <v>1600500</v>
      </c>
      <c r="N79" s="93">
        <f>SUM( N80:N87)</f>
        <v>66000</v>
      </c>
    </row>
    <row r="80" spans="1:14">
      <c r="A80" s="95"/>
      <c r="B80" s="70">
        <v>90001</v>
      </c>
      <c r="C80" s="70" t="s">
        <v>119</v>
      </c>
      <c r="D80" s="71">
        <v>3000</v>
      </c>
      <c r="E80" s="71">
        <f t="shared" ref="E80:E87" si="40">D80-L80</f>
        <v>3000</v>
      </c>
      <c r="F80" s="71">
        <v>0</v>
      </c>
      <c r="G80" s="72">
        <f t="shared" ref="G80:G87" si="41">E80-F80-H80-I80-J80-K80</f>
        <v>3000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3">
        <v>0</v>
      </c>
      <c r="N80" s="100">
        <v>0</v>
      </c>
    </row>
    <row r="81" spans="1:14">
      <c r="A81" s="95"/>
      <c r="B81" s="70">
        <v>90002</v>
      </c>
      <c r="C81" s="70" t="s">
        <v>120</v>
      </c>
      <c r="D81" s="71">
        <v>498700</v>
      </c>
      <c r="E81" s="71">
        <f t="shared" si="40"/>
        <v>498700</v>
      </c>
      <c r="F81" s="71"/>
      <c r="G81" s="72">
        <f t="shared" si="41"/>
        <v>498700</v>
      </c>
      <c r="H81" s="71">
        <v>0</v>
      </c>
      <c r="I81" s="71"/>
      <c r="J81" s="71">
        <v>0</v>
      </c>
      <c r="K81" s="71">
        <v>0</v>
      </c>
      <c r="L81" s="71">
        <v>0</v>
      </c>
      <c r="M81" s="73">
        <v>0</v>
      </c>
      <c r="N81" s="102">
        <v>0</v>
      </c>
    </row>
    <row r="82" spans="1:14">
      <c r="A82" s="95"/>
      <c r="B82" s="80">
        <v>90003</v>
      </c>
      <c r="C82" s="80" t="s">
        <v>121</v>
      </c>
      <c r="D82" s="72">
        <v>130000</v>
      </c>
      <c r="E82" s="71">
        <f t="shared" si="40"/>
        <v>130000</v>
      </c>
      <c r="F82" s="71">
        <v>0</v>
      </c>
      <c r="G82" s="72">
        <f t="shared" si="41"/>
        <v>130000</v>
      </c>
      <c r="H82" s="71">
        <v>0</v>
      </c>
      <c r="I82" s="72">
        <v>0</v>
      </c>
      <c r="J82" s="72">
        <v>0</v>
      </c>
      <c r="K82" s="71">
        <v>0</v>
      </c>
      <c r="L82" s="72">
        <v>0</v>
      </c>
      <c r="M82" s="104">
        <v>0</v>
      </c>
      <c r="N82" s="102">
        <v>0</v>
      </c>
    </row>
    <row r="83" spans="1:14">
      <c r="A83" s="95"/>
      <c r="B83" s="80">
        <v>90004</v>
      </c>
      <c r="C83" s="77" t="s">
        <v>122</v>
      </c>
      <c r="D83" s="72">
        <v>289500</v>
      </c>
      <c r="E83" s="71">
        <f t="shared" si="40"/>
        <v>223500</v>
      </c>
      <c r="F83" s="71">
        <v>0</v>
      </c>
      <c r="G83" s="72">
        <f t="shared" si="41"/>
        <v>223500</v>
      </c>
      <c r="H83" s="71">
        <v>0</v>
      </c>
      <c r="I83" s="72">
        <v>0</v>
      </c>
      <c r="J83" s="72">
        <v>0</v>
      </c>
      <c r="K83" s="71">
        <v>0</v>
      </c>
      <c r="L83" s="72">
        <v>66000</v>
      </c>
      <c r="M83" s="104">
        <v>66000</v>
      </c>
      <c r="N83" s="102">
        <v>66000</v>
      </c>
    </row>
    <row r="84" spans="1:14">
      <c r="A84" s="95"/>
      <c r="B84" s="80">
        <v>90006</v>
      </c>
      <c r="C84" s="77" t="s">
        <v>123</v>
      </c>
      <c r="D84" s="72">
        <v>70000</v>
      </c>
      <c r="E84" s="71">
        <f t="shared" si="40"/>
        <v>70000</v>
      </c>
      <c r="F84" s="71">
        <v>0</v>
      </c>
      <c r="G84" s="72">
        <f t="shared" si="41"/>
        <v>70000</v>
      </c>
      <c r="H84" s="72">
        <v>0</v>
      </c>
      <c r="I84" s="72">
        <v>0</v>
      </c>
      <c r="J84" s="72">
        <v>0</v>
      </c>
      <c r="K84" s="71">
        <v>0</v>
      </c>
      <c r="L84" s="72">
        <v>0</v>
      </c>
      <c r="M84" s="104">
        <v>0</v>
      </c>
      <c r="N84" s="102">
        <v>0</v>
      </c>
    </row>
    <row r="85" spans="1:14">
      <c r="A85" s="95"/>
      <c r="B85" s="80">
        <v>90013</v>
      </c>
      <c r="C85" s="80" t="s">
        <v>124</v>
      </c>
      <c r="D85" s="72">
        <v>1338000</v>
      </c>
      <c r="E85" s="71">
        <f t="shared" si="40"/>
        <v>38000</v>
      </c>
      <c r="F85" s="71">
        <v>0</v>
      </c>
      <c r="G85" s="72">
        <f t="shared" si="41"/>
        <v>38000</v>
      </c>
      <c r="H85" s="72">
        <v>0</v>
      </c>
      <c r="I85" s="72">
        <v>0</v>
      </c>
      <c r="J85" s="72">
        <v>0</v>
      </c>
      <c r="K85" s="71">
        <v>0</v>
      </c>
      <c r="L85" s="120">
        <v>1300000</v>
      </c>
      <c r="M85" s="121">
        <v>1300000</v>
      </c>
      <c r="N85" s="102">
        <v>0</v>
      </c>
    </row>
    <row r="86" spans="1:14">
      <c r="A86" s="95"/>
      <c r="B86" s="80">
        <v>90015</v>
      </c>
      <c r="C86" s="80" t="s">
        <v>125</v>
      </c>
      <c r="D86" s="72">
        <v>789500</v>
      </c>
      <c r="E86" s="71">
        <f t="shared" si="40"/>
        <v>555000</v>
      </c>
      <c r="F86" s="71">
        <v>0</v>
      </c>
      <c r="G86" s="72">
        <f t="shared" si="41"/>
        <v>555000</v>
      </c>
      <c r="H86" s="71"/>
      <c r="I86" s="72">
        <v>0</v>
      </c>
      <c r="J86" s="72"/>
      <c r="K86" s="71">
        <v>0</v>
      </c>
      <c r="L86" s="72">
        <v>234500</v>
      </c>
      <c r="M86" s="104">
        <v>234500</v>
      </c>
      <c r="N86" s="102">
        <v>0</v>
      </c>
    </row>
    <row r="87" spans="1:14">
      <c r="A87" s="95"/>
      <c r="B87" s="129">
        <v>90095</v>
      </c>
      <c r="C87" s="129" t="s">
        <v>65</v>
      </c>
      <c r="D87" s="72">
        <v>157000</v>
      </c>
      <c r="E87" s="71">
        <f t="shared" si="40"/>
        <v>157000</v>
      </c>
      <c r="F87" s="71">
        <v>0</v>
      </c>
      <c r="G87" s="72">
        <f t="shared" si="41"/>
        <v>157000</v>
      </c>
      <c r="H87" s="71">
        <v>0</v>
      </c>
      <c r="I87" s="72">
        <v>0</v>
      </c>
      <c r="J87" s="72">
        <v>0</v>
      </c>
      <c r="K87" s="71">
        <v>0</v>
      </c>
      <c r="L87" s="72"/>
      <c r="M87" s="104">
        <v>0</v>
      </c>
      <c r="N87" s="102">
        <v>0</v>
      </c>
    </row>
    <row r="88" spans="1:14" ht="23.25" thickBot="1">
      <c r="A88" s="111">
        <v>921</v>
      </c>
      <c r="B88" s="90"/>
      <c r="C88" s="113" t="s">
        <v>126</v>
      </c>
      <c r="D88" s="65">
        <f t="shared" ref="D88:N88" si="42">SUM(D89:D92)</f>
        <v>2037020</v>
      </c>
      <c r="E88" s="65">
        <f t="shared" si="42"/>
        <v>521020</v>
      </c>
      <c r="F88" s="65">
        <f t="shared" si="42"/>
        <v>127200</v>
      </c>
      <c r="G88" s="65">
        <f t="shared" si="42"/>
        <v>178820</v>
      </c>
      <c r="H88" s="65">
        <f t="shared" si="42"/>
        <v>215000</v>
      </c>
      <c r="I88" s="65">
        <f t="shared" si="42"/>
        <v>0</v>
      </c>
      <c r="J88" s="65">
        <f t="shared" si="42"/>
        <v>0</v>
      </c>
      <c r="K88" s="65">
        <f t="shared" si="42"/>
        <v>0</v>
      </c>
      <c r="L88" s="65">
        <f t="shared" si="42"/>
        <v>1516000</v>
      </c>
      <c r="M88" s="66">
        <f t="shared" si="42"/>
        <v>1516000</v>
      </c>
      <c r="N88" s="67">
        <f t="shared" si="42"/>
        <v>1516000</v>
      </c>
    </row>
    <row r="89" spans="1:14">
      <c r="A89" s="95"/>
      <c r="B89" s="70">
        <v>92109</v>
      </c>
      <c r="C89" s="70" t="s">
        <v>127</v>
      </c>
      <c r="D89" s="71">
        <v>1773400</v>
      </c>
      <c r="E89" s="71">
        <f t="shared" ref="E89:E92" si="43">D89-L89</f>
        <v>257400</v>
      </c>
      <c r="F89" s="71">
        <v>127200</v>
      </c>
      <c r="G89" s="72">
        <f t="shared" ref="G89:G92" si="44">E89-F89-H89-I89-J89-K89</f>
        <v>130200</v>
      </c>
      <c r="H89" s="71"/>
      <c r="I89" s="71">
        <v>0</v>
      </c>
      <c r="J89" s="71">
        <v>0</v>
      </c>
      <c r="K89" s="71">
        <v>0</v>
      </c>
      <c r="L89" s="130">
        <v>1516000</v>
      </c>
      <c r="M89" s="130">
        <v>1516000</v>
      </c>
      <c r="N89" s="130">
        <v>1516000</v>
      </c>
    </row>
    <row r="90" spans="1:14">
      <c r="A90" s="101"/>
      <c r="B90" s="80">
        <v>92116</v>
      </c>
      <c r="C90" s="80" t="s">
        <v>128</v>
      </c>
      <c r="D90" s="72">
        <v>140000</v>
      </c>
      <c r="E90" s="71">
        <f t="shared" si="43"/>
        <v>140000</v>
      </c>
      <c r="F90" s="71">
        <v>0</v>
      </c>
      <c r="G90" s="72">
        <f t="shared" si="44"/>
        <v>0</v>
      </c>
      <c r="H90" s="71">
        <v>140000</v>
      </c>
      <c r="I90" s="72">
        <v>0</v>
      </c>
      <c r="J90" s="72">
        <v>0</v>
      </c>
      <c r="K90" s="71">
        <v>0</v>
      </c>
      <c r="L90" s="120">
        <v>0</v>
      </c>
      <c r="M90" s="73">
        <v>0</v>
      </c>
      <c r="N90" s="102">
        <v>0</v>
      </c>
    </row>
    <row r="91" spans="1:14">
      <c r="A91" s="103"/>
      <c r="B91" s="80">
        <v>92120</v>
      </c>
      <c r="C91" s="77" t="s">
        <v>129</v>
      </c>
      <c r="D91" s="72">
        <v>75000</v>
      </c>
      <c r="E91" s="71">
        <f t="shared" si="43"/>
        <v>75000</v>
      </c>
      <c r="F91" s="71">
        <v>0</v>
      </c>
      <c r="G91" s="72">
        <f t="shared" si="44"/>
        <v>0</v>
      </c>
      <c r="H91" s="71">
        <v>75000</v>
      </c>
      <c r="I91" s="72">
        <v>0</v>
      </c>
      <c r="J91" s="72">
        <v>0</v>
      </c>
      <c r="K91" s="71">
        <v>0</v>
      </c>
      <c r="L91" s="120">
        <v>0</v>
      </c>
      <c r="M91" s="104">
        <v>0</v>
      </c>
      <c r="N91" s="102">
        <v>0</v>
      </c>
    </row>
    <row r="92" spans="1:14">
      <c r="A92" s="101"/>
      <c r="B92" s="80">
        <v>92195</v>
      </c>
      <c r="C92" s="80" t="s">
        <v>65</v>
      </c>
      <c r="D92" s="72">
        <v>48620</v>
      </c>
      <c r="E92" s="71">
        <f t="shared" si="43"/>
        <v>48620</v>
      </c>
      <c r="F92" s="71">
        <v>0</v>
      </c>
      <c r="G92" s="72">
        <f t="shared" si="44"/>
        <v>48620</v>
      </c>
      <c r="H92" s="71"/>
      <c r="I92" s="72">
        <v>0</v>
      </c>
      <c r="J92" s="72">
        <v>0</v>
      </c>
      <c r="K92" s="71">
        <v>0</v>
      </c>
      <c r="L92" s="72">
        <v>0</v>
      </c>
      <c r="M92" s="73">
        <v>0</v>
      </c>
      <c r="N92" s="102">
        <v>0</v>
      </c>
    </row>
    <row r="93" spans="1:14" ht="13.5" thickBot="1">
      <c r="A93" s="89">
        <v>926</v>
      </c>
      <c r="B93" s="90"/>
      <c r="C93" s="90" t="s">
        <v>183</v>
      </c>
      <c r="D93" s="91">
        <f>SUM(D94:D96)</f>
        <v>732100</v>
      </c>
      <c r="E93" s="91">
        <f>SUM(E94:E96)</f>
        <v>627100</v>
      </c>
      <c r="F93" s="91">
        <f>SUM(F94:F96)</f>
        <v>116000</v>
      </c>
      <c r="G93" s="91">
        <f t="shared" ref="G93:N93" si="45">SUM(G94:G96)</f>
        <v>150100</v>
      </c>
      <c r="H93" s="91">
        <f t="shared" si="45"/>
        <v>350000</v>
      </c>
      <c r="I93" s="91">
        <f t="shared" si="45"/>
        <v>11000</v>
      </c>
      <c r="J93" s="91">
        <f t="shared" si="45"/>
        <v>0</v>
      </c>
      <c r="K93" s="91">
        <f t="shared" si="45"/>
        <v>0</v>
      </c>
      <c r="L93" s="91">
        <f t="shared" si="45"/>
        <v>105000</v>
      </c>
      <c r="M93" s="92">
        <f t="shared" si="45"/>
        <v>105000</v>
      </c>
      <c r="N93" s="93">
        <f t="shared" si="45"/>
        <v>105000</v>
      </c>
    </row>
    <row r="94" spans="1:14">
      <c r="A94" s="94"/>
      <c r="B94" s="70">
        <v>92601</v>
      </c>
      <c r="C94" s="99" t="s">
        <v>130</v>
      </c>
      <c r="D94" s="71">
        <v>330600</v>
      </c>
      <c r="E94" s="71">
        <f t="shared" ref="E94:E96" si="46">D94-L94</f>
        <v>225600</v>
      </c>
      <c r="F94" s="71">
        <v>81700</v>
      </c>
      <c r="G94" s="72">
        <f t="shared" ref="G94:G96" si="47">E94-F94-H94-I94-J94-K94</f>
        <v>142900</v>
      </c>
      <c r="H94" s="71"/>
      <c r="I94" s="71">
        <v>1000</v>
      </c>
      <c r="J94" s="71">
        <v>0</v>
      </c>
      <c r="K94" s="71">
        <v>0</v>
      </c>
      <c r="L94" s="130">
        <v>105000</v>
      </c>
      <c r="M94" s="131">
        <v>105000</v>
      </c>
      <c r="N94" s="100">
        <v>105000</v>
      </c>
    </row>
    <row r="95" spans="1:14">
      <c r="A95" s="94"/>
      <c r="B95" s="70">
        <v>92605</v>
      </c>
      <c r="C95" s="99" t="s">
        <v>184</v>
      </c>
      <c r="D95" s="127">
        <v>352000</v>
      </c>
      <c r="E95" s="71">
        <f t="shared" si="46"/>
        <v>352000</v>
      </c>
      <c r="F95" s="71">
        <v>0</v>
      </c>
      <c r="G95" s="72">
        <f t="shared" si="47"/>
        <v>2000</v>
      </c>
      <c r="H95" s="71">
        <v>350000</v>
      </c>
      <c r="I95" s="127">
        <v>0</v>
      </c>
      <c r="J95" s="127">
        <v>0</v>
      </c>
      <c r="K95" s="71">
        <v>0</v>
      </c>
      <c r="L95" s="132">
        <v>0</v>
      </c>
      <c r="M95" s="73">
        <v>0</v>
      </c>
      <c r="N95" s="102">
        <v>0</v>
      </c>
    </row>
    <row r="96" spans="1:14" ht="13.5" thickBot="1">
      <c r="A96" s="95"/>
      <c r="B96" s="129">
        <v>92695</v>
      </c>
      <c r="C96" s="129" t="s">
        <v>65</v>
      </c>
      <c r="D96" s="133">
        <v>49500</v>
      </c>
      <c r="E96" s="71">
        <f t="shared" si="46"/>
        <v>49500</v>
      </c>
      <c r="F96" s="133">
        <v>34300</v>
      </c>
      <c r="G96" s="72">
        <f t="shared" si="47"/>
        <v>5200</v>
      </c>
      <c r="H96" s="133"/>
      <c r="I96" s="133">
        <v>10000</v>
      </c>
      <c r="J96" s="133">
        <v>0</v>
      </c>
      <c r="K96" s="133">
        <v>0</v>
      </c>
      <c r="L96" s="134">
        <v>0</v>
      </c>
      <c r="M96" s="135">
        <v>0</v>
      </c>
      <c r="N96" s="136">
        <v>0</v>
      </c>
    </row>
    <row r="97" spans="1:14" ht="13.5" thickBot="1">
      <c r="A97" s="137" t="s">
        <v>131</v>
      </c>
      <c r="B97" s="138" t="s">
        <v>131</v>
      </c>
      <c r="C97" s="138" t="s">
        <v>132</v>
      </c>
      <c r="D97" s="139">
        <f t="shared" ref="D97:N97" si="48">D9+D14+D16+D21+D23+D26+D30+D36+D45+D47+D50+D60+D65+D74+D76+D79+D88+D93+D39</f>
        <v>52821349</v>
      </c>
      <c r="E97" s="139">
        <f t="shared" si="48"/>
        <v>27047551</v>
      </c>
      <c r="F97" s="139">
        <f t="shared" si="48"/>
        <v>11807113</v>
      </c>
      <c r="G97" s="139">
        <f t="shared" si="48"/>
        <v>9676797</v>
      </c>
      <c r="H97" s="139">
        <f t="shared" si="48"/>
        <v>1832100</v>
      </c>
      <c r="I97" s="139">
        <f t="shared" si="48"/>
        <v>3731541</v>
      </c>
      <c r="J97" s="139">
        <f t="shared" si="48"/>
        <v>0</v>
      </c>
      <c r="K97" s="139">
        <f t="shared" si="48"/>
        <v>0</v>
      </c>
      <c r="L97" s="139">
        <f t="shared" si="48"/>
        <v>25773798</v>
      </c>
      <c r="M97" s="139">
        <f t="shared" si="48"/>
        <v>25773798</v>
      </c>
      <c r="N97" s="140">
        <f t="shared" si="48"/>
        <v>11879226</v>
      </c>
    </row>
  </sheetData>
  <mergeCells count="17">
    <mergeCell ref="L1:N1"/>
    <mergeCell ref="M6:M7"/>
    <mergeCell ref="I6:I7"/>
    <mergeCell ref="A2:H2"/>
    <mergeCell ref="A4:A7"/>
    <mergeCell ref="B4:B7"/>
    <mergeCell ref="C4:C7"/>
    <mergeCell ref="D4:D7"/>
    <mergeCell ref="E5:E7"/>
    <mergeCell ref="F5:K5"/>
    <mergeCell ref="F6:G6"/>
    <mergeCell ref="H6:H7"/>
    <mergeCell ref="E4:N4"/>
    <mergeCell ref="J6:J7"/>
    <mergeCell ref="K6:K7"/>
    <mergeCell ref="L5:L7"/>
    <mergeCell ref="M5:N5"/>
  </mergeCells>
  <printOptions horizontalCentered="1"/>
  <pageMargins left="0.6692913385826772" right="0.27559055118110237" top="0.6692913385826772" bottom="0.59055118110236227" header="0.27559055118110237" footer="0.51181102362204722"/>
  <pageSetup paperSize="8" scale="90" orientation="landscape" horizontalDpi="300" verticalDpi="300" copies="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"/>
  <sheetViews>
    <sheetView showGridLines="0" workbookViewId="0">
      <selection activeCell="H2" sqref="H2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58" t="s">
        <v>181</v>
      </c>
    </row>
    <row r="2" spans="1:6" ht="60" customHeight="1">
      <c r="A2" s="238" t="s">
        <v>53</v>
      </c>
      <c r="B2" s="238"/>
      <c r="C2" s="238"/>
      <c r="D2" s="238"/>
      <c r="E2" s="238"/>
      <c r="F2" s="16"/>
    </row>
    <row r="3" spans="1:6" ht="9.75" customHeight="1" thickBot="1">
      <c r="A3" s="38"/>
      <c r="B3" s="38"/>
      <c r="C3" s="38"/>
      <c r="D3" s="38"/>
      <c r="E3" s="2" t="s">
        <v>0</v>
      </c>
    </row>
    <row r="4" spans="1:6" ht="64.5" customHeight="1">
      <c r="A4" s="146" t="s">
        <v>10</v>
      </c>
      <c r="B4" s="147" t="s">
        <v>1</v>
      </c>
      <c r="C4" s="147" t="s">
        <v>4</v>
      </c>
      <c r="D4" s="147" t="s">
        <v>29</v>
      </c>
      <c r="E4" s="149" t="s">
        <v>25</v>
      </c>
    </row>
    <row r="5" spans="1:6" s="43" customFormat="1" ht="12" customHeight="1">
      <c r="A5" s="158">
        <v>1</v>
      </c>
      <c r="B5" s="30">
        <v>2</v>
      </c>
      <c r="C5" s="30">
        <v>3</v>
      </c>
      <c r="D5" s="30">
        <v>4</v>
      </c>
      <c r="E5" s="159">
        <v>5</v>
      </c>
    </row>
    <row r="6" spans="1:6" ht="30" customHeight="1">
      <c r="A6" s="169" t="s">
        <v>14</v>
      </c>
      <c r="B6" s="40">
        <v>851</v>
      </c>
      <c r="C6" s="40">
        <v>85154</v>
      </c>
      <c r="D6" s="40" t="s">
        <v>144</v>
      </c>
      <c r="E6" s="170">
        <v>25000</v>
      </c>
    </row>
    <row r="7" spans="1:6" ht="30" customHeight="1">
      <c r="A7" s="171" t="s">
        <v>15</v>
      </c>
      <c r="B7" s="41">
        <v>851</v>
      </c>
      <c r="C7" s="41">
        <v>85154</v>
      </c>
      <c r="D7" s="41" t="s">
        <v>145</v>
      </c>
      <c r="E7" s="172">
        <v>65000</v>
      </c>
    </row>
    <row r="8" spans="1:6" ht="30" customHeight="1">
      <c r="A8" s="171" t="s">
        <v>16</v>
      </c>
      <c r="B8" s="41">
        <v>851</v>
      </c>
      <c r="C8" s="41">
        <v>85154</v>
      </c>
      <c r="D8" s="176" t="s">
        <v>146</v>
      </c>
      <c r="E8" s="172">
        <v>75600</v>
      </c>
    </row>
    <row r="9" spans="1:6" ht="30" customHeight="1">
      <c r="A9" s="171" t="s">
        <v>143</v>
      </c>
      <c r="B9" s="41">
        <v>851</v>
      </c>
      <c r="C9" s="41">
        <v>85195</v>
      </c>
      <c r="D9" s="181" t="s">
        <v>147</v>
      </c>
      <c r="E9" s="172">
        <v>15000</v>
      </c>
    </row>
    <row r="10" spans="1:6" ht="30" customHeight="1">
      <c r="A10" s="171" t="s">
        <v>148</v>
      </c>
      <c r="B10" s="41">
        <v>852</v>
      </c>
      <c r="C10" s="41">
        <v>85295</v>
      </c>
      <c r="D10" s="40" t="s">
        <v>144</v>
      </c>
      <c r="E10" s="172">
        <v>15500</v>
      </c>
    </row>
    <row r="11" spans="1:6" ht="30" customHeight="1">
      <c r="A11" s="179" t="s">
        <v>17</v>
      </c>
      <c r="B11" s="177">
        <v>921</v>
      </c>
      <c r="C11" s="177">
        <v>92120</v>
      </c>
      <c r="D11" s="178" t="s">
        <v>149</v>
      </c>
      <c r="E11" s="180">
        <v>75000</v>
      </c>
    </row>
    <row r="12" spans="1:6" ht="30" customHeight="1">
      <c r="A12" s="173" t="s">
        <v>150</v>
      </c>
      <c r="B12" s="42">
        <v>926</v>
      </c>
      <c r="C12" s="42">
        <v>92695</v>
      </c>
      <c r="D12" s="42" t="s">
        <v>151</v>
      </c>
      <c r="E12" s="174">
        <v>350000</v>
      </c>
    </row>
    <row r="13" spans="1:6" ht="30" customHeight="1" thickBot="1">
      <c r="A13" s="293" t="s">
        <v>23</v>
      </c>
      <c r="B13" s="294"/>
      <c r="C13" s="294"/>
      <c r="D13" s="295"/>
      <c r="E13" s="162">
        <f>SUM(E6:E12)</f>
        <v>621100</v>
      </c>
    </row>
    <row r="15" spans="1:6">
      <c r="A15" s="39"/>
    </row>
  </sheetData>
  <mergeCells count="2">
    <mergeCell ref="A2:E2"/>
    <mergeCell ref="A13:D13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activeCell="G6" sqref="G6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58" t="s">
        <v>182</v>
      </c>
    </row>
    <row r="2" spans="1:6" ht="60" customHeight="1">
      <c r="A2" s="238" t="s">
        <v>50</v>
      </c>
      <c r="B2" s="238"/>
      <c r="C2" s="238"/>
      <c r="D2" s="238"/>
      <c r="E2" s="238"/>
      <c r="F2" s="16"/>
    </row>
    <row r="3" spans="1:6" ht="9.75" customHeight="1">
      <c r="A3" s="54"/>
      <c r="B3" s="54"/>
      <c r="C3" s="54"/>
      <c r="D3" s="54"/>
      <c r="E3" s="2" t="s">
        <v>0</v>
      </c>
    </row>
    <row r="4" spans="1:6" ht="64.5" customHeight="1">
      <c r="A4" s="55" t="s">
        <v>10</v>
      </c>
      <c r="B4" s="55" t="s">
        <v>1</v>
      </c>
      <c r="C4" s="55" t="s">
        <v>4</v>
      </c>
      <c r="D4" s="55" t="s">
        <v>29</v>
      </c>
      <c r="E4" s="56" t="s">
        <v>25</v>
      </c>
    </row>
    <row r="5" spans="1:6" s="43" customFormat="1" ht="12" customHeight="1">
      <c r="A5" s="30">
        <v>1</v>
      </c>
      <c r="B5" s="30">
        <v>2</v>
      </c>
      <c r="C5" s="30">
        <v>3</v>
      </c>
      <c r="D5" s="30">
        <v>5</v>
      </c>
      <c r="E5" s="30">
        <v>6</v>
      </c>
    </row>
    <row r="6" spans="1:6" ht="30" customHeight="1">
      <c r="A6" s="40" t="s">
        <v>14</v>
      </c>
      <c r="B6" s="21">
        <v>801</v>
      </c>
      <c r="C6" s="21">
        <v>80104</v>
      </c>
      <c r="D6" s="203" t="s">
        <v>137</v>
      </c>
      <c r="E6" s="204">
        <v>503000</v>
      </c>
    </row>
    <row r="7" spans="1:6" ht="30" customHeight="1">
      <c r="A7" s="296" t="s">
        <v>23</v>
      </c>
      <c r="B7" s="297"/>
      <c r="C7" s="297"/>
      <c r="D7" s="298"/>
      <c r="E7" s="141">
        <f>SUM(E6)</f>
        <v>503000</v>
      </c>
    </row>
    <row r="9" spans="1:6">
      <c r="A9" s="39"/>
    </row>
  </sheetData>
  <mergeCells count="2">
    <mergeCell ref="A2:E2"/>
    <mergeCell ref="A7:D7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showGridLines="0" workbookViewId="0">
      <selection activeCell="C1" sqref="C1:D1"/>
    </sheetView>
  </sheetViews>
  <sheetFormatPr defaultRowHeight="12.75"/>
  <cols>
    <col min="1" max="1" width="4.7109375" style="10" bestFit="1" customWidth="1"/>
    <col min="2" max="2" width="40.140625" style="10" bestFit="1" customWidth="1"/>
    <col min="3" max="3" width="14" style="10" customWidth="1"/>
    <col min="4" max="4" width="17.140625" style="10" customWidth="1"/>
    <col min="5" max="16384" width="9.140625" style="10"/>
  </cols>
  <sheetData>
    <row r="1" spans="1:7" ht="69" customHeight="1">
      <c r="C1" s="242" t="s">
        <v>173</v>
      </c>
      <c r="D1" s="242"/>
    </row>
    <row r="2" spans="1:7" ht="45.75" customHeight="1">
      <c r="A2" s="238" t="s">
        <v>163</v>
      </c>
      <c r="B2" s="239"/>
      <c r="C2" s="239"/>
      <c r="D2" s="239"/>
      <c r="E2" s="15"/>
      <c r="F2" s="15"/>
      <c r="G2" s="16"/>
    </row>
    <row r="3" spans="1:7" ht="9.75" customHeight="1" thickBot="1">
      <c r="D3" s="2" t="s">
        <v>0</v>
      </c>
    </row>
    <row r="4" spans="1:7" ht="64.5" customHeight="1">
      <c r="A4" s="146" t="s">
        <v>10</v>
      </c>
      <c r="B4" s="147" t="s">
        <v>11</v>
      </c>
      <c r="C4" s="148" t="s">
        <v>12</v>
      </c>
      <c r="D4" s="149" t="s">
        <v>44</v>
      </c>
    </row>
    <row r="5" spans="1:7" s="20" customFormat="1" ht="10.5" customHeight="1">
      <c r="A5" s="150">
        <v>1</v>
      </c>
      <c r="B5" s="19">
        <v>2</v>
      </c>
      <c r="C5" s="19">
        <v>3</v>
      </c>
      <c r="D5" s="151">
        <v>4</v>
      </c>
    </row>
    <row r="6" spans="1:7" ht="18.95" customHeight="1">
      <c r="A6" s="240" t="s">
        <v>13</v>
      </c>
      <c r="B6" s="241"/>
      <c r="C6" s="21"/>
      <c r="D6" s="152"/>
    </row>
    <row r="7" spans="1:7" ht="52.5" customHeight="1" thickBot="1">
      <c r="A7" s="153" t="s">
        <v>17</v>
      </c>
      <c r="B7" s="154" t="s">
        <v>18</v>
      </c>
      <c r="C7" s="155" t="s">
        <v>19</v>
      </c>
      <c r="D7" s="157">
        <v>12168801</v>
      </c>
    </row>
    <row r="8" spans="1:7" ht="18.95" customHeight="1">
      <c r="A8"/>
      <c r="B8"/>
      <c r="C8"/>
      <c r="D8"/>
    </row>
    <row r="9" spans="1:7" ht="18.95" customHeight="1">
      <c r="A9"/>
      <c r="B9"/>
      <c r="C9"/>
      <c r="D9"/>
    </row>
    <row r="10" spans="1:7" ht="18.95" customHeight="1">
      <c r="A10"/>
      <c r="B10"/>
      <c r="C10"/>
      <c r="D10"/>
    </row>
    <row r="11" spans="1:7">
      <c r="A11"/>
      <c r="B11"/>
      <c r="C11"/>
      <c r="D11"/>
    </row>
    <row r="12" spans="1:7" ht="18.95" customHeight="1">
      <c r="A12"/>
      <c r="B12"/>
      <c r="C12"/>
      <c r="D12"/>
    </row>
    <row r="13" spans="1:7" ht="18.95" customHeight="1">
      <c r="A13"/>
      <c r="B13"/>
      <c r="C13"/>
      <c r="D13"/>
    </row>
    <row r="14" spans="1:7" ht="18.95" customHeight="1">
      <c r="A14"/>
      <c r="B14"/>
      <c r="C14"/>
      <c r="D14"/>
    </row>
    <row r="15" spans="1:7" ht="18.95" customHeight="1">
      <c r="A15"/>
      <c r="B15"/>
      <c r="C15"/>
      <c r="D15"/>
    </row>
    <row r="16" spans="1:7" ht="15" customHeight="1">
      <c r="A16" s="23"/>
      <c r="B16" s="24"/>
      <c r="C16" s="24"/>
      <c r="D16" s="24"/>
    </row>
    <row r="17" spans="1:6">
      <c r="A17" s="25"/>
      <c r="B17" s="26"/>
      <c r="C17" s="26"/>
      <c r="D17" s="26"/>
      <c r="E17" s="27"/>
      <c r="F17" s="27"/>
    </row>
  </sheetData>
  <mergeCells count="3">
    <mergeCell ref="A2:D2"/>
    <mergeCell ref="A6:B6"/>
    <mergeCell ref="C1:D1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showGridLines="0" defaultGridColor="0" colorId="8" workbookViewId="0">
      <selection activeCell="J1" sqref="J1:K1"/>
    </sheetView>
  </sheetViews>
  <sheetFormatPr defaultRowHeight="12.75"/>
  <cols>
    <col min="1" max="1" width="6" style="10" bestFit="1" customWidth="1"/>
    <col min="2" max="2" width="8.85546875" style="10" bestFit="1" customWidth="1"/>
    <col min="3" max="3" width="13" style="10" customWidth="1"/>
    <col min="4" max="4" width="14" style="10" customWidth="1"/>
    <col min="5" max="5" width="14.28515625" style="10" customWidth="1"/>
    <col min="6" max="6" width="14.85546875" style="10" customWidth="1"/>
    <col min="7" max="7" width="15.140625" style="10" customWidth="1"/>
    <col min="8" max="8" width="15.855468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58.5" customHeight="1">
      <c r="J1" s="242" t="s">
        <v>174</v>
      </c>
      <c r="K1" s="242"/>
    </row>
    <row r="2" spans="1:11" ht="75" customHeight="1">
      <c r="A2" s="238" t="s">
        <v>55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1" ht="12" customHeight="1" thickBot="1">
      <c r="E3" s="45"/>
      <c r="F3" s="45"/>
      <c r="G3" s="45"/>
      <c r="H3" s="52"/>
      <c r="I3" s="11"/>
      <c r="K3" s="2" t="s">
        <v>0</v>
      </c>
    </row>
    <row r="4" spans="1:11" s="44" customFormat="1" ht="17.25" customHeight="1" thickBot="1">
      <c r="A4" s="246" t="s">
        <v>1</v>
      </c>
      <c r="B4" s="246" t="s">
        <v>4</v>
      </c>
      <c r="C4" s="249" t="s">
        <v>30</v>
      </c>
      <c r="D4" s="252" t="s">
        <v>42</v>
      </c>
      <c r="E4" s="255" t="s">
        <v>2</v>
      </c>
      <c r="F4" s="256"/>
      <c r="G4" s="256"/>
      <c r="H4" s="256"/>
      <c r="I4" s="256"/>
      <c r="J4" s="256"/>
      <c r="K4" s="257"/>
    </row>
    <row r="5" spans="1:11" s="44" customFormat="1" ht="12" customHeight="1">
      <c r="A5" s="247"/>
      <c r="B5" s="247"/>
      <c r="C5" s="250"/>
      <c r="D5" s="253"/>
      <c r="E5" s="258" t="s">
        <v>6</v>
      </c>
      <c r="F5" s="260" t="s">
        <v>2</v>
      </c>
      <c r="G5" s="244"/>
      <c r="H5" s="244"/>
      <c r="I5" s="244"/>
      <c r="J5" s="244"/>
      <c r="K5" s="258" t="s">
        <v>8</v>
      </c>
    </row>
    <row r="6" spans="1:11" s="44" customFormat="1" ht="31.5" customHeight="1">
      <c r="A6" s="247"/>
      <c r="B6" s="247"/>
      <c r="C6" s="250"/>
      <c r="D6" s="253"/>
      <c r="E6" s="258"/>
      <c r="F6" s="261" t="s">
        <v>32</v>
      </c>
      <c r="G6" s="262"/>
      <c r="H6" s="243" t="s">
        <v>33</v>
      </c>
      <c r="I6" s="243" t="s">
        <v>40</v>
      </c>
      <c r="J6" s="243" t="s">
        <v>41</v>
      </c>
      <c r="K6" s="258"/>
    </row>
    <row r="7" spans="1:11" ht="100.5" customHeight="1" thickBot="1">
      <c r="A7" s="248"/>
      <c r="B7" s="248"/>
      <c r="C7" s="251"/>
      <c r="D7" s="254"/>
      <c r="E7" s="259"/>
      <c r="F7" s="142" t="s">
        <v>31</v>
      </c>
      <c r="G7" s="143" t="s">
        <v>34</v>
      </c>
      <c r="H7" s="244"/>
      <c r="I7" s="244"/>
      <c r="J7" s="244"/>
      <c r="K7" s="259"/>
    </row>
    <row r="8" spans="1:11" ht="11.25" customHeight="1">
      <c r="A8" s="144">
        <v>1</v>
      </c>
      <c r="B8" s="144">
        <v>2</v>
      </c>
      <c r="C8" s="144">
        <v>3</v>
      </c>
      <c r="D8" s="145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</row>
    <row r="9" spans="1:11" ht="20.100000000000001" customHeight="1">
      <c r="A9" s="200">
        <v>750</v>
      </c>
      <c r="B9" s="200">
        <v>75011</v>
      </c>
      <c r="C9" s="201">
        <v>85000</v>
      </c>
      <c r="D9" s="201">
        <v>85000</v>
      </c>
      <c r="E9" s="182">
        <v>85000</v>
      </c>
      <c r="F9" s="182">
        <v>78700</v>
      </c>
      <c r="G9" s="182">
        <v>6300</v>
      </c>
      <c r="H9" s="13">
        <v>0</v>
      </c>
      <c r="I9" s="13">
        <v>0</v>
      </c>
      <c r="J9" s="13">
        <v>0</v>
      </c>
      <c r="K9" s="13">
        <v>0</v>
      </c>
    </row>
    <row r="10" spans="1:11" ht="20.100000000000001" customHeight="1">
      <c r="A10" s="200">
        <v>751</v>
      </c>
      <c r="B10" s="200">
        <v>75101</v>
      </c>
      <c r="C10" s="201">
        <v>1578</v>
      </c>
      <c r="D10" s="201">
        <v>1578</v>
      </c>
      <c r="E10" s="202">
        <v>1578</v>
      </c>
      <c r="F10" s="14">
        <v>1578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ht="20.100000000000001" customHeight="1">
      <c r="A11" s="200">
        <v>852</v>
      </c>
      <c r="B11" s="200">
        <v>85212</v>
      </c>
      <c r="C11" s="201">
        <v>2091000</v>
      </c>
      <c r="D11" s="201">
        <v>2091000</v>
      </c>
      <c r="E11" s="202">
        <v>2091000</v>
      </c>
      <c r="F11" s="202">
        <v>81394</v>
      </c>
      <c r="G11" s="202">
        <v>10000</v>
      </c>
      <c r="H11" s="14">
        <v>0</v>
      </c>
      <c r="I11" s="202">
        <v>1999606</v>
      </c>
      <c r="J11" s="14">
        <v>0</v>
      </c>
      <c r="K11" s="14">
        <v>0</v>
      </c>
    </row>
    <row r="12" spans="1:11" ht="20.100000000000001" customHeight="1">
      <c r="A12" s="200">
        <v>852</v>
      </c>
      <c r="B12" s="200">
        <v>85213</v>
      </c>
      <c r="C12" s="201">
        <v>7000</v>
      </c>
      <c r="D12" s="201">
        <v>7000</v>
      </c>
      <c r="E12" s="202">
        <v>7000</v>
      </c>
      <c r="F12" s="202">
        <v>7000</v>
      </c>
      <c r="G12" s="14">
        <v>0</v>
      </c>
      <c r="H12" s="14"/>
      <c r="I12" s="14"/>
      <c r="J12" s="14">
        <v>0</v>
      </c>
      <c r="K12" s="14">
        <v>0</v>
      </c>
    </row>
    <row r="13" spans="1:11" ht="20.100000000000001" customHeight="1">
      <c r="A13" s="184" t="s">
        <v>23</v>
      </c>
      <c r="B13" s="185"/>
      <c r="C13" s="186">
        <f t="shared" ref="C13:K13" si="0">SUM(C9:C12)</f>
        <v>2184578</v>
      </c>
      <c r="D13" s="141">
        <f t="shared" si="0"/>
        <v>2184578</v>
      </c>
      <c r="E13" s="183">
        <f t="shared" si="0"/>
        <v>2184578</v>
      </c>
      <c r="F13" s="194">
        <f t="shared" si="0"/>
        <v>168672</v>
      </c>
      <c r="G13" s="194">
        <f t="shared" si="0"/>
        <v>16300</v>
      </c>
      <c r="H13" s="194">
        <f t="shared" si="0"/>
        <v>0</v>
      </c>
      <c r="I13" s="194">
        <f t="shared" si="0"/>
        <v>1999606</v>
      </c>
      <c r="J13" s="194">
        <f t="shared" si="0"/>
        <v>0</v>
      </c>
      <c r="K13" s="194">
        <f t="shared" si="0"/>
        <v>0</v>
      </c>
    </row>
    <row r="15" spans="1:11">
      <c r="A15" s="245"/>
      <c r="B15" s="245"/>
      <c r="C15" s="245"/>
      <c r="D15" s="245"/>
      <c r="E15" s="245"/>
      <c r="F15" s="245"/>
      <c r="G15" s="245"/>
      <c r="H15" s="53"/>
    </row>
    <row r="16" spans="1:11">
      <c r="A16" s="245"/>
      <c r="B16" s="245"/>
      <c r="C16" s="245"/>
      <c r="D16" s="245"/>
      <c r="E16" s="245"/>
      <c r="F16" s="245"/>
      <c r="G16" s="245"/>
      <c r="H16" s="53"/>
    </row>
  </sheetData>
  <mergeCells count="16">
    <mergeCell ref="J1:K1"/>
    <mergeCell ref="H6:H7"/>
    <mergeCell ref="A16:G16"/>
    <mergeCell ref="A15:G15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F6:G6"/>
    <mergeCell ref="I6:I7"/>
    <mergeCell ref="J6:J7"/>
  </mergeCells>
  <pageMargins left="0" right="0" top="0.47244094488188981" bottom="0.51181102362204722" header="0.51181102362204722" footer="0.51181102362204722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showGridLines="0" defaultGridColor="0" topLeftCell="B1" colorId="8" workbookViewId="0">
      <selection activeCell="J1" sqref="J1:K1"/>
    </sheetView>
  </sheetViews>
  <sheetFormatPr defaultRowHeight="12.75"/>
  <cols>
    <col min="1" max="1" width="5.5703125" style="10" bestFit="1" customWidth="1"/>
    <col min="2" max="2" width="8.85546875" style="10" bestFit="1" customWidth="1"/>
    <col min="3" max="3" width="11" style="10" customWidth="1"/>
    <col min="4" max="4" width="13.28515625" style="10" customWidth="1"/>
    <col min="5" max="5" width="11.85546875" style="10" customWidth="1"/>
    <col min="6" max="8" width="16.7109375" style="10" customWidth="1"/>
    <col min="9" max="9" width="15" style="10" customWidth="1"/>
    <col min="10" max="10" width="18.140625" style="10" customWidth="1"/>
    <col min="11" max="11" width="15" style="10" customWidth="1"/>
  </cols>
  <sheetData>
    <row r="1" spans="1:11" ht="60" customHeight="1">
      <c r="J1" s="242" t="s">
        <v>175</v>
      </c>
      <c r="K1" s="242"/>
    </row>
    <row r="2" spans="1:11" ht="75" customHeight="1">
      <c r="A2" s="238" t="s">
        <v>54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1" ht="12" customHeight="1" thickBot="1">
      <c r="E3" s="45"/>
      <c r="F3" s="45"/>
      <c r="G3" s="45"/>
      <c r="H3" s="52"/>
      <c r="I3" s="11"/>
      <c r="K3" s="2" t="s">
        <v>0</v>
      </c>
    </row>
    <row r="4" spans="1:11" s="44" customFormat="1" ht="17.25" customHeight="1" thickBot="1">
      <c r="A4" s="267" t="s">
        <v>1</v>
      </c>
      <c r="B4" s="267" t="s">
        <v>4</v>
      </c>
      <c r="C4" s="270" t="s">
        <v>30</v>
      </c>
      <c r="D4" s="273" t="s">
        <v>42</v>
      </c>
      <c r="E4" s="276" t="s">
        <v>2</v>
      </c>
      <c r="F4" s="277"/>
      <c r="G4" s="277"/>
      <c r="H4" s="277"/>
      <c r="I4" s="277"/>
      <c r="J4" s="277"/>
      <c r="K4" s="278"/>
    </row>
    <row r="5" spans="1:11" s="44" customFormat="1" ht="12" customHeight="1">
      <c r="A5" s="268"/>
      <c r="B5" s="268"/>
      <c r="C5" s="271"/>
      <c r="D5" s="274"/>
      <c r="E5" s="279" t="s">
        <v>6</v>
      </c>
      <c r="F5" s="281" t="s">
        <v>2</v>
      </c>
      <c r="G5" s="266"/>
      <c r="H5" s="266"/>
      <c r="I5" s="266"/>
      <c r="J5" s="266"/>
      <c r="K5" s="279" t="s">
        <v>8</v>
      </c>
    </row>
    <row r="6" spans="1:11" s="44" customFormat="1" ht="31.5" customHeight="1">
      <c r="A6" s="268"/>
      <c r="B6" s="268"/>
      <c r="C6" s="271"/>
      <c r="D6" s="274"/>
      <c r="E6" s="279"/>
      <c r="F6" s="263" t="s">
        <v>32</v>
      </c>
      <c r="G6" s="264"/>
      <c r="H6" s="265" t="s">
        <v>33</v>
      </c>
      <c r="I6" s="265" t="s">
        <v>40</v>
      </c>
      <c r="J6" s="265" t="s">
        <v>46</v>
      </c>
      <c r="K6" s="279"/>
    </row>
    <row r="7" spans="1:11" ht="153" customHeight="1" thickBot="1">
      <c r="A7" s="269"/>
      <c r="B7" s="269"/>
      <c r="C7" s="272"/>
      <c r="D7" s="275"/>
      <c r="E7" s="280"/>
      <c r="F7" s="46" t="s">
        <v>31</v>
      </c>
      <c r="G7" s="47" t="s">
        <v>34</v>
      </c>
      <c r="H7" s="266"/>
      <c r="I7" s="266"/>
      <c r="J7" s="266"/>
      <c r="K7" s="280"/>
    </row>
    <row r="8" spans="1:11" ht="11.25" customHeight="1">
      <c r="A8" s="30">
        <v>1</v>
      </c>
      <c r="B8" s="30">
        <v>2</v>
      </c>
      <c r="C8" s="30">
        <v>3</v>
      </c>
      <c r="D8" s="5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r="9" spans="1:11" ht="20.100000000000001" customHeight="1">
      <c r="A9" s="48">
        <v>801</v>
      </c>
      <c r="B9" s="48">
        <v>80104</v>
      </c>
      <c r="C9" s="57">
        <v>70000</v>
      </c>
      <c r="D9" s="57">
        <v>70000</v>
      </c>
      <c r="E9" s="195">
        <v>70000</v>
      </c>
      <c r="F9" s="13">
        <v>0</v>
      </c>
      <c r="G9" s="182">
        <v>70000</v>
      </c>
      <c r="H9" s="13">
        <v>0</v>
      </c>
      <c r="I9" s="13">
        <v>0</v>
      </c>
      <c r="J9" s="13">
        <v>0</v>
      </c>
      <c r="K9" s="182">
        <v>0</v>
      </c>
    </row>
    <row r="10" spans="1:11" ht="20.100000000000001" customHeight="1">
      <c r="A10" s="48">
        <v>900</v>
      </c>
      <c r="B10" s="48">
        <v>90013</v>
      </c>
      <c r="C10" s="48">
        <v>0</v>
      </c>
      <c r="D10" s="57">
        <v>1300000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82">
        <v>1300000</v>
      </c>
    </row>
    <row r="11" spans="1:11" ht="20.100000000000001" customHeight="1">
      <c r="A11" s="184" t="s">
        <v>23</v>
      </c>
      <c r="B11" s="185"/>
      <c r="C11" s="186">
        <f t="shared" ref="C11:K11" si="0">SUM(C9:C10)</f>
        <v>70000</v>
      </c>
      <c r="D11" s="141">
        <f t="shared" si="0"/>
        <v>1370000</v>
      </c>
      <c r="E11" s="183">
        <f t="shared" si="0"/>
        <v>70000</v>
      </c>
      <c r="F11" s="194">
        <f t="shared" si="0"/>
        <v>0</v>
      </c>
      <c r="G11" s="183">
        <f t="shared" si="0"/>
        <v>70000</v>
      </c>
      <c r="H11" s="194">
        <f t="shared" si="0"/>
        <v>0</v>
      </c>
      <c r="I11" s="194">
        <f t="shared" si="0"/>
        <v>0</v>
      </c>
      <c r="J11" s="194">
        <f t="shared" si="0"/>
        <v>0</v>
      </c>
      <c r="K11" s="183">
        <f t="shared" si="0"/>
        <v>1300000</v>
      </c>
    </row>
    <row r="13" spans="1:11">
      <c r="A13" s="245"/>
      <c r="B13" s="245"/>
      <c r="C13" s="245"/>
      <c r="D13" s="245"/>
      <c r="E13" s="245"/>
      <c r="F13" s="245"/>
      <c r="G13" s="245"/>
      <c r="H13" s="53"/>
    </row>
    <row r="14" spans="1:11">
      <c r="A14" s="245"/>
      <c r="B14" s="245"/>
      <c r="C14" s="245"/>
      <c r="D14" s="245"/>
      <c r="E14" s="245"/>
      <c r="F14" s="245"/>
      <c r="G14" s="245"/>
      <c r="H14" s="53"/>
    </row>
  </sheetData>
  <mergeCells count="16">
    <mergeCell ref="J1:K1"/>
    <mergeCell ref="A14:G14"/>
    <mergeCell ref="A13:G13"/>
    <mergeCell ref="F6:G6"/>
    <mergeCell ref="I6:I7"/>
    <mergeCell ref="J6:J7"/>
    <mergeCell ref="A2:J2"/>
    <mergeCell ref="A4:A7"/>
    <mergeCell ref="B4:B7"/>
    <mergeCell ref="C4:C7"/>
    <mergeCell ref="D4:D7"/>
    <mergeCell ref="E4:K4"/>
    <mergeCell ref="E5:E7"/>
    <mergeCell ref="F5:J5"/>
    <mergeCell ref="K5:K7"/>
    <mergeCell ref="H6:H7"/>
  </mergeCells>
  <printOptions horizontalCentered="1"/>
  <pageMargins left="0" right="0" top="0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showGridLines="0" defaultGridColor="0" colorId="7" workbookViewId="0">
      <selection activeCell="H5" sqref="H5"/>
    </sheetView>
  </sheetViews>
  <sheetFormatPr defaultRowHeight="12.75"/>
  <cols>
    <col min="1" max="1" width="6" customWidth="1"/>
    <col min="2" max="2" width="10.140625" customWidth="1"/>
    <col min="3" max="3" width="35.7109375" customWidth="1"/>
    <col min="4" max="4" width="18" customWidth="1"/>
    <col min="5" max="6" width="18" style="10" customWidth="1"/>
  </cols>
  <sheetData>
    <row r="1" spans="1:6" ht="48.75" customHeight="1">
      <c r="E1" s="284" t="s">
        <v>176</v>
      </c>
      <c r="F1" s="284"/>
    </row>
    <row r="2" spans="1:6" ht="47.25" customHeight="1">
      <c r="A2" s="210" t="s">
        <v>171</v>
      </c>
      <c r="B2" s="210"/>
      <c r="C2" s="210"/>
      <c r="D2" s="210"/>
      <c r="E2" s="210"/>
      <c r="F2" s="211"/>
    </row>
    <row r="3" spans="1:6" ht="9.75" customHeight="1">
      <c r="A3" s="1"/>
      <c r="B3" s="1"/>
      <c r="C3" s="1"/>
      <c r="D3" s="1"/>
      <c r="E3" s="1"/>
      <c r="F3" s="2" t="s">
        <v>0</v>
      </c>
    </row>
    <row r="4" spans="1:6" s="3" customFormat="1" ht="15" customHeight="1">
      <c r="A4" s="285" t="s">
        <v>1</v>
      </c>
      <c r="B4" s="285" t="s">
        <v>4</v>
      </c>
      <c r="C4" s="285" t="s">
        <v>39</v>
      </c>
      <c r="D4" s="285" t="s">
        <v>45</v>
      </c>
      <c r="E4" s="285" t="s">
        <v>2</v>
      </c>
      <c r="F4" s="285"/>
    </row>
    <row r="5" spans="1:6" s="5" customFormat="1" ht="51" customHeight="1">
      <c r="A5" s="285"/>
      <c r="B5" s="285"/>
      <c r="C5" s="285"/>
      <c r="D5" s="285"/>
      <c r="E5" s="4" t="s">
        <v>37</v>
      </c>
      <c r="F5" s="4" t="s">
        <v>38</v>
      </c>
    </row>
    <row r="6" spans="1:6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s="3" customFormat="1">
      <c r="A7" s="7">
        <v>921</v>
      </c>
      <c r="B7" s="7">
        <v>92195</v>
      </c>
      <c r="C7" s="7" t="s">
        <v>166</v>
      </c>
      <c r="D7" s="7">
        <v>720</v>
      </c>
      <c r="E7" s="7">
        <v>0</v>
      </c>
      <c r="F7" s="7">
        <v>720</v>
      </c>
    </row>
    <row r="8" spans="1:6" s="3" customFormat="1">
      <c r="A8" s="7">
        <v>921</v>
      </c>
      <c r="B8" s="7">
        <v>92195</v>
      </c>
      <c r="C8" s="8" t="s">
        <v>152</v>
      </c>
      <c r="D8" s="8">
        <v>460</v>
      </c>
      <c r="E8" s="7">
        <v>0</v>
      </c>
      <c r="F8" s="8">
        <v>460</v>
      </c>
    </row>
    <row r="9" spans="1:6" s="3" customFormat="1">
      <c r="A9" s="7">
        <v>921</v>
      </c>
      <c r="B9" s="7">
        <v>92195</v>
      </c>
      <c r="C9" s="8" t="s">
        <v>153</v>
      </c>
      <c r="D9" s="8">
        <v>250</v>
      </c>
      <c r="E9" s="7">
        <v>0</v>
      </c>
      <c r="F9" s="8">
        <v>250</v>
      </c>
    </row>
    <row r="10" spans="1:6" s="3" customFormat="1">
      <c r="A10" s="7">
        <v>921</v>
      </c>
      <c r="B10" s="7">
        <v>92195</v>
      </c>
      <c r="C10" s="8" t="s">
        <v>167</v>
      </c>
      <c r="D10" s="8">
        <v>670</v>
      </c>
      <c r="E10" s="7">
        <v>0</v>
      </c>
      <c r="F10" s="8">
        <v>670</v>
      </c>
    </row>
    <row r="11" spans="1:6" s="3" customFormat="1">
      <c r="A11" s="7">
        <v>921</v>
      </c>
      <c r="B11" s="7">
        <v>92195</v>
      </c>
      <c r="C11" s="8" t="s">
        <v>168</v>
      </c>
      <c r="D11" s="8">
        <v>200</v>
      </c>
      <c r="E11" s="7">
        <v>0</v>
      </c>
      <c r="F11" s="8">
        <v>200</v>
      </c>
    </row>
    <row r="12" spans="1:6" s="3" customFormat="1">
      <c r="A12" s="7">
        <v>921</v>
      </c>
      <c r="B12" s="7">
        <v>92195</v>
      </c>
      <c r="C12" s="8" t="s">
        <v>170</v>
      </c>
      <c r="D12" s="187">
        <v>1000</v>
      </c>
      <c r="E12" s="7">
        <v>0</v>
      </c>
      <c r="F12" s="187">
        <v>1000</v>
      </c>
    </row>
    <row r="13" spans="1:6" s="3" customFormat="1">
      <c r="A13" s="7">
        <v>921</v>
      </c>
      <c r="B13" s="7">
        <v>92195</v>
      </c>
      <c r="C13" s="8" t="s">
        <v>154</v>
      </c>
      <c r="D13" s="8">
        <v>400</v>
      </c>
      <c r="E13" s="7">
        <v>0</v>
      </c>
      <c r="F13" s="8">
        <v>400</v>
      </c>
    </row>
    <row r="14" spans="1:6" s="3" customFormat="1">
      <c r="A14" s="7">
        <v>921</v>
      </c>
      <c r="B14" s="7">
        <v>92195</v>
      </c>
      <c r="C14" s="8" t="s">
        <v>155</v>
      </c>
      <c r="D14" s="8">
        <v>220</v>
      </c>
      <c r="E14" s="7">
        <v>0</v>
      </c>
      <c r="F14" s="8">
        <v>220</v>
      </c>
    </row>
    <row r="15" spans="1:6" s="3" customFormat="1">
      <c r="A15" s="7">
        <v>921</v>
      </c>
      <c r="B15" s="7">
        <v>92195</v>
      </c>
      <c r="C15" s="8" t="s">
        <v>169</v>
      </c>
      <c r="D15" s="187">
        <v>1100</v>
      </c>
      <c r="E15" s="7">
        <v>0</v>
      </c>
      <c r="F15" s="187">
        <v>1100</v>
      </c>
    </row>
    <row r="16" spans="1:6" s="3" customFormat="1">
      <c r="A16" s="7">
        <v>921</v>
      </c>
      <c r="B16" s="7">
        <v>92195</v>
      </c>
      <c r="C16" s="8" t="s">
        <v>156</v>
      </c>
      <c r="D16" s="187">
        <v>5300</v>
      </c>
      <c r="E16" s="7">
        <v>0</v>
      </c>
      <c r="F16" s="187">
        <v>5300</v>
      </c>
    </row>
    <row r="17" spans="1:6" s="3" customFormat="1">
      <c r="A17" s="7">
        <v>921</v>
      </c>
      <c r="B17" s="7">
        <v>92195</v>
      </c>
      <c r="C17" s="8" t="s">
        <v>157</v>
      </c>
      <c r="D17" s="8">
        <v>300</v>
      </c>
      <c r="E17" s="7">
        <v>0</v>
      </c>
      <c r="F17" s="8">
        <v>300</v>
      </c>
    </row>
    <row r="18" spans="1:6" s="3" customFormat="1">
      <c r="A18" s="7">
        <v>921</v>
      </c>
      <c r="B18" s="7">
        <v>92195</v>
      </c>
      <c r="C18" s="8" t="s">
        <v>158</v>
      </c>
      <c r="D18" s="8">
        <v>300</v>
      </c>
      <c r="E18" s="7">
        <v>0</v>
      </c>
      <c r="F18" s="8">
        <v>300</v>
      </c>
    </row>
    <row r="19" spans="1:6" s="3" customFormat="1">
      <c r="A19" s="7">
        <v>921</v>
      </c>
      <c r="B19" s="7">
        <v>92195</v>
      </c>
      <c r="C19" s="8" t="s">
        <v>159</v>
      </c>
      <c r="D19" s="8">
        <v>200</v>
      </c>
      <c r="E19" s="7">
        <v>0</v>
      </c>
      <c r="F19" s="8">
        <v>200</v>
      </c>
    </row>
    <row r="20" spans="1:6" s="3" customFormat="1">
      <c r="A20" s="7">
        <v>921</v>
      </c>
      <c r="B20" s="7">
        <v>92195</v>
      </c>
      <c r="C20" s="8" t="s">
        <v>160</v>
      </c>
      <c r="D20" s="8">
        <v>800</v>
      </c>
      <c r="E20" s="7">
        <v>0</v>
      </c>
      <c r="F20" s="8">
        <v>800</v>
      </c>
    </row>
    <row r="21" spans="1:6" s="3" customFormat="1">
      <c r="A21" s="7">
        <v>921</v>
      </c>
      <c r="B21" s="7">
        <v>92195</v>
      </c>
      <c r="C21" s="8" t="s">
        <v>161</v>
      </c>
      <c r="D21" s="8">
        <v>500</v>
      </c>
      <c r="E21" s="7">
        <v>0</v>
      </c>
      <c r="F21" s="8">
        <v>500</v>
      </c>
    </row>
    <row r="22" spans="1:6">
      <c r="A22" s="7">
        <v>921</v>
      </c>
      <c r="B22" s="7">
        <v>92195</v>
      </c>
      <c r="C22" s="9" t="s">
        <v>162</v>
      </c>
      <c r="D22" s="188">
        <v>2600</v>
      </c>
      <c r="E22" s="7">
        <v>0</v>
      </c>
      <c r="F22" s="188">
        <v>2600</v>
      </c>
    </row>
    <row r="23" spans="1:6">
      <c r="A23" s="282" t="s">
        <v>3</v>
      </c>
      <c r="B23" s="282"/>
      <c r="C23" s="282"/>
      <c r="D23" s="189">
        <f>SUM(D7:D22)</f>
        <v>15020</v>
      </c>
      <c r="E23" s="189">
        <f>SUM(E7:E22)</f>
        <v>0</v>
      </c>
      <c r="F23" s="189">
        <f>SUM(F7:F22)</f>
        <v>15020</v>
      </c>
    </row>
    <row r="24" spans="1:6">
      <c r="B24" s="10"/>
      <c r="C24" s="10"/>
      <c r="D24" s="10"/>
    </row>
    <row r="25" spans="1:6">
      <c r="A25" s="283"/>
      <c r="B25" s="283"/>
      <c r="C25" s="283"/>
      <c r="D25" s="10"/>
    </row>
    <row r="26" spans="1:6">
      <c r="B26" s="10"/>
      <c r="C26" s="10"/>
      <c r="D26" s="10"/>
    </row>
    <row r="27" spans="1:6">
      <c r="B27" s="10"/>
      <c r="C27" s="10"/>
      <c r="D27" s="10"/>
    </row>
    <row r="28" spans="1:6">
      <c r="B28" s="10"/>
      <c r="C28" s="10"/>
      <c r="D28" s="10"/>
    </row>
    <row r="29" spans="1:6">
      <c r="B29" s="10"/>
      <c r="C29" s="10"/>
      <c r="D29" s="10"/>
    </row>
    <row r="30" spans="1:6">
      <c r="B30" s="10"/>
      <c r="C30" s="10"/>
      <c r="D30" s="10"/>
    </row>
    <row r="31" spans="1:6">
      <c r="B31" s="10"/>
      <c r="C31" s="10"/>
      <c r="D31" s="10"/>
    </row>
    <row r="32" spans="1:6">
      <c r="B32" s="10"/>
      <c r="C32" s="10"/>
      <c r="D32" s="10"/>
    </row>
    <row r="33" spans="2:4">
      <c r="B33" s="10"/>
      <c r="C33" s="10"/>
      <c r="D33" s="10"/>
    </row>
  </sheetData>
  <mergeCells count="9">
    <mergeCell ref="A23:C23"/>
    <mergeCell ref="A25:C25"/>
    <mergeCell ref="E1:F1"/>
    <mergeCell ref="A2:F2"/>
    <mergeCell ref="A4:A5"/>
    <mergeCell ref="B4:B5"/>
    <mergeCell ref="C4:C5"/>
    <mergeCell ref="D4:D5"/>
    <mergeCell ref="E4:F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showGridLines="0" tabSelected="1" topLeftCell="C1" workbookViewId="0">
      <selection activeCell="L6" sqref="L6"/>
    </sheetView>
  </sheetViews>
  <sheetFormatPr defaultRowHeight="12.75"/>
  <cols>
    <col min="1" max="1" width="4.7109375" customWidth="1"/>
    <col min="2" max="2" width="30" customWidth="1"/>
    <col min="3" max="3" width="15.140625" customWidth="1"/>
    <col min="4" max="4" width="10.7109375" customWidth="1"/>
    <col min="5" max="5" width="9.7109375" customWidth="1"/>
    <col min="6" max="6" width="14.140625" customWidth="1"/>
    <col min="7" max="7" width="19.42578125" customWidth="1"/>
  </cols>
  <sheetData>
    <row r="1" spans="1:7" ht="48.75" customHeight="1">
      <c r="G1" s="58" t="s">
        <v>177</v>
      </c>
    </row>
    <row r="2" spans="1:7" ht="48" customHeight="1">
      <c r="A2" s="238" t="s">
        <v>48</v>
      </c>
      <c r="B2" s="239"/>
      <c r="C2" s="239"/>
      <c r="D2" s="239"/>
      <c r="E2" s="291"/>
      <c r="F2" s="291"/>
    </row>
    <row r="3" spans="1:7" ht="9.75" customHeight="1">
      <c r="A3" s="10"/>
      <c r="B3" s="10"/>
      <c r="C3" s="10"/>
      <c r="D3" s="10"/>
      <c r="E3" s="10"/>
      <c r="G3" s="2" t="s">
        <v>0</v>
      </c>
    </row>
    <row r="4" spans="1:7" ht="30" customHeight="1">
      <c r="A4" s="292" t="s">
        <v>10</v>
      </c>
      <c r="B4" s="292" t="s">
        <v>20</v>
      </c>
      <c r="C4" s="287" t="s">
        <v>21</v>
      </c>
      <c r="D4" s="288" t="s">
        <v>35</v>
      </c>
      <c r="E4" s="288" t="s">
        <v>36</v>
      </c>
      <c r="F4" s="287" t="s">
        <v>22</v>
      </c>
      <c r="G4" s="287" t="s">
        <v>49</v>
      </c>
    </row>
    <row r="5" spans="1:7" ht="12" customHeight="1">
      <c r="A5" s="292"/>
      <c r="B5" s="292"/>
      <c r="C5" s="287"/>
      <c r="D5" s="289"/>
      <c r="E5" s="289"/>
      <c r="F5" s="287"/>
      <c r="G5" s="287"/>
    </row>
    <row r="6" spans="1:7" ht="18" customHeight="1">
      <c r="A6" s="292"/>
      <c r="B6" s="292"/>
      <c r="C6" s="287"/>
      <c r="D6" s="289"/>
      <c r="E6" s="289"/>
      <c r="F6" s="287"/>
      <c r="G6" s="287"/>
    </row>
    <row r="7" spans="1:7" ht="42" customHeight="1">
      <c r="A7" s="292"/>
      <c r="B7" s="292"/>
      <c r="C7" s="287"/>
      <c r="D7" s="290"/>
      <c r="E7" s="290"/>
      <c r="F7" s="287"/>
      <c r="G7" s="287"/>
    </row>
    <row r="8" spans="1:7" ht="12.75" customHeight="1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</row>
    <row r="9" spans="1:7" ht="19.5" customHeight="1">
      <c r="A9" s="28"/>
      <c r="B9" s="31" t="s">
        <v>2</v>
      </c>
      <c r="C9" s="28"/>
      <c r="D9" s="28"/>
      <c r="E9" s="28"/>
      <c r="F9" s="28"/>
      <c r="G9" s="28"/>
    </row>
    <row r="10" spans="1:7" ht="19.5" customHeight="1">
      <c r="A10" s="48" t="s">
        <v>14</v>
      </c>
      <c r="B10" s="32" t="s">
        <v>97</v>
      </c>
      <c r="C10" s="28">
        <v>0</v>
      </c>
      <c r="D10" s="57">
        <v>20000</v>
      </c>
      <c r="E10" s="57">
        <v>20000</v>
      </c>
      <c r="F10" s="28">
        <v>0</v>
      </c>
      <c r="G10" s="28">
        <v>0</v>
      </c>
    </row>
    <row r="11" spans="1:7" ht="19.5" customHeight="1">
      <c r="A11" s="48" t="s">
        <v>15</v>
      </c>
      <c r="B11" s="32" t="s">
        <v>99</v>
      </c>
      <c r="C11" s="28">
        <v>0</v>
      </c>
      <c r="D11" s="57">
        <v>130000</v>
      </c>
      <c r="E11" s="57">
        <v>130000</v>
      </c>
      <c r="F11" s="28">
        <v>0</v>
      </c>
      <c r="G11" s="28">
        <v>0</v>
      </c>
    </row>
    <row r="12" spans="1:7" ht="19.5" customHeight="1">
      <c r="A12" s="49" t="s">
        <v>16</v>
      </c>
      <c r="B12" s="33" t="s">
        <v>134</v>
      </c>
      <c r="C12" s="29">
        <v>0</v>
      </c>
      <c r="D12" s="156">
        <v>150000</v>
      </c>
      <c r="E12" s="156">
        <v>150000</v>
      </c>
      <c r="F12" s="29">
        <v>0</v>
      </c>
      <c r="G12" s="29">
        <v>0</v>
      </c>
    </row>
    <row r="13" spans="1:7" s="35" customFormat="1" ht="19.5" customHeight="1">
      <c r="A13" s="286" t="s">
        <v>23</v>
      </c>
      <c r="B13" s="286"/>
      <c r="C13" s="34"/>
      <c r="D13" s="141">
        <f>SUM(D10:D12)</f>
        <v>300000</v>
      </c>
      <c r="E13" s="141">
        <f>SUM(E10:E12)</f>
        <v>300000</v>
      </c>
      <c r="F13" s="34">
        <f>SUM(F10:F12)</f>
        <v>0</v>
      </c>
      <c r="G13" s="34">
        <v>0</v>
      </c>
    </row>
    <row r="14" spans="1:7" ht="15" customHeight="1"/>
    <row r="15" spans="1:7" ht="12.75" customHeight="1">
      <c r="A15" s="36"/>
    </row>
    <row r="16" spans="1:7">
      <c r="A16" s="36"/>
    </row>
    <row r="17" spans="1:1">
      <c r="A17" s="36"/>
    </row>
    <row r="18" spans="1:1">
      <c r="A18" s="36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5118110236220474" right="0.55118110236220474" top="0.47244094488188981" bottom="0.39370078740157483" header="0.51181102362204722" footer="0.35433070866141736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E14" sqref="E14"/>
    </sheetView>
  </sheetViews>
  <sheetFormatPr defaultRowHeight="12.75"/>
  <cols>
    <col min="1" max="1" width="4" style="10" customWidth="1"/>
    <col min="2" max="2" width="8.140625" style="10" customWidth="1"/>
    <col min="3" max="3" width="9.85546875" style="10" customWidth="1"/>
    <col min="4" max="4" width="41.5703125" style="10" customWidth="1"/>
    <col min="5" max="5" width="22.42578125" style="10" customWidth="1"/>
    <col min="6" max="16384" width="9.140625" style="10"/>
  </cols>
  <sheetData>
    <row r="1" spans="1:9" ht="48.75" customHeight="1">
      <c r="E1" s="58" t="s">
        <v>178</v>
      </c>
    </row>
    <row r="2" spans="1:9" ht="48" customHeight="1">
      <c r="A2" s="238" t="s">
        <v>136</v>
      </c>
      <c r="B2" s="238"/>
      <c r="C2" s="238"/>
      <c r="D2" s="238"/>
      <c r="E2" s="238"/>
      <c r="F2" s="51"/>
      <c r="H2" s="37"/>
      <c r="I2" s="37"/>
    </row>
    <row r="3" spans="1:9" ht="9.75" customHeight="1" thickBot="1">
      <c r="A3" s="38"/>
      <c r="B3" s="38"/>
      <c r="C3" s="38"/>
      <c r="D3" s="38"/>
      <c r="E3" s="2" t="s">
        <v>0</v>
      </c>
      <c r="H3" s="37"/>
      <c r="I3" s="37"/>
    </row>
    <row r="4" spans="1:9" ht="64.5" customHeight="1">
      <c r="A4" s="146" t="s">
        <v>10</v>
      </c>
      <c r="B4" s="147" t="s">
        <v>1</v>
      </c>
      <c r="C4" s="147" t="s">
        <v>4</v>
      </c>
      <c r="D4" s="147" t="s">
        <v>24</v>
      </c>
      <c r="E4" s="149" t="s">
        <v>25</v>
      </c>
    </row>
    <row r="5" spans="1:9" ht="12" customHeight="1">
      <c r="A5" s="158">
        <v>1</v>
      </c>
      <c r="B5" s="30">
        <v>2</v>
      </c>
      <c r="C5" s="30">
        <v>3</v>
      </c>
      <c r="D5" s="30">
        <v>4</v>
      </c>
      <c r="E5" s="159">
        <v>5</v>
      </c>
    </row>
    <row r="6" spans="1:9" ht="30" customHeight="1">
      <c r="A6" s="160" t="s">
        <v>14</v>
      </c>
      <c r="B6" s="22">
        <v>921</v>
      </c>
      <c r="C6" s="22">
        <v>92116</v>
      </c>
      <c r="D6" s="22" t="s">
        <v>135</v>
      </c>
      <c r="E6" s="161">
        <v>140000</v>
      </c>
    </row>
    <row r="7" spans="1:9" ht="30" customHeight="1" thickBot="1">
      <c r="A7" s="293" t="s">
        <v>23</v>
      </c>
      <c r="B7" s="294"/>
      <c r="C7" s="294"/>
      <c r="D7" s="295"/>
      <c r="E7" s="162">
        <f>SUM(E6)</f>
        <v>140000</v>
      </c>
    </row>
    <row r="9" spans="1:9">
      <c r="A9" s="39"/>
    </row>
  </sheetData>
  <mergeCells count="2">
    <mergeCell ref="A7:D7"/>
    <mergeCell ref="A2:E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showGridLines="0" workbookViewId="0">
      <selection activeCell="E12" sqref="E12"/>
    </sheetView>
  </sheetViews>
  <sheetFormatPr defaultRowHeight="12.75"/>
  <cols>
    <col min="1" max="1" width="5.28515625" customWidth="1"/>
    <col min="3" max="3" width="11" customWidth="1"/>
    <col min="4" max="4" width="43.85546875" customWidth="1"/>
    <col min="5" max="5" width="19.5703125" customWidth="1"/>
  </cols>
  <sheetData>
    <row r="1" spans="1:6" ht="48.75" customHeight="1">
      <c r="E1" s="58" t="s">
        <v>179</v>
      </c>
    </row>
    <row r="2" spans="1:6" ht="60" customHeight="1">
      <c r="A2" s="238" t="s">
        <v>51</v>
      </c>
      <c r="B2" s="238"/>
      <c r="C2" s="238"/>
      <c r="D2" s="238"/>
      <c r="E2" s="238"/>
      <c r="F2" s="16"/>
    </row>
    <row r="3" spans="1:6" ht="9.75" customHeight="1">
      <c r="A3" s="38"/>
      <c r="B3" s="38"/>
      <c r="C3" s="38"/>
      <c r="D3" s="38"/>
      <c r="E3" s="2" t="s">
        <v>0</v>
      </c>
    </row>
    <row r="4" spans="1:6" ht="64.5" customHeight="1">
      <c r="A4" s="17" t="s">
        <v>10</v>
      </c>
      <c r="B4" s="17" t="s">
        <v>1</v>
      </c>
      <c r="C4" s="17" t="s">
        <v>4</v>
      </c>
      <c r="D4" s="18" t="s">
        <v>26</v>
      </c>
      <c r="E4" s="18" t="s">
        <v>27</v>
      </c>
    </row>
    <row r="5" spans="1:6" s="43" customFormat="1" ht="12" customHeight="1">
      <c r="A5" s="30">
        <v>1</v>
      </c>
      <c r="B5" s="30">
        <v>2</v>
      </c>
      <c r="C5" s="30">
        <v>3</v>
      </c>
      <c r="D5" s="30">
        <v>4</v>
      </c>
      <c r="E5" s="30">
        <v>5</v>
      </c>
    </row>
    <row r="6" spans="1:6" ht="30" customHeight="1">
      <c r="A6" s="193" t="s">
        <v>14</v>
      </c>
      <c r="B6" s="166">
        <v>801</v>
      </c>
      <c r="C6" s="166">
        <v>80104</v>
      </c>
      <c r="D6" s="40" t="s">
        <v>137</v>
      </c>
      <c r="E6" s="163">
        <v>568000</v>
      </c>
    </row>
    <row r="7" spans="1:6" ht="30" customHeight="1">
      <c r="A7" s="296" t="s">
        <v>23</v>
      </c>
      <c r="B7" s="297"/>
      <c r="C7" s="297"/>
      <c r="D7" s="298"/>
      <c r="E7" s="141">
        <f>SUM(E6:E6)</f>
        <v>568000</v>
      </c>
    </row>
    <row r="9" spans="1:6">
      <c r="A9" s="39"/>
    </row>
  </sheetData>
  <mergeCells count="2">
    <mergeCell ref="A2:E2"/>
    <mergeCell ref="A7:D7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GridLines="0" workbookViewId="0">
      <selection activeCell="H4" sqref="H4"/>
    </sheetView>
  </sheetViews>
  <sheetFormatPr defaultRowHeight="12.75"/>
  <cols>
    <col min="1" max="1" width="5.28515625" customWidth="1"/>
    <col min="3" max="3" width="11" customWidth="1"/>
    <col min="4" max="5" width="43.85546875" customWidth="1"/>
    <col min="6" max="6" width="19.5703125" customWidth="1"/>
  </cols>
  <sheetData>
    <row r="1" spans="1:7" ht="48.75" customHeight="1">
      <c r="F1" s="58" t="s">
        <v>180</v>
      </c>
    </row>
    <row r="2" spans="1:7" ht="60" customHeight="1">
      <c r="A2" s="238" t="s">
        <v>52</v>
      </c>
      <c r="B2" s="238"/>
      <c r="C2" s="238"/>
      <c r="D2" s="238"/>
      <c r="E2" s="238"/>
      <c r="F2" s="238"/>
      <c r="G2" s="16"/>
    </row>
    <row r="3" spans="1:7" ht="9.75" customHeight="1" thickBot="1">
      <c r="A3" s="38"/>
      <c r="B3" s="38"/>
      <c r="C3" s="38"/>
      <c r="D3" s="38"/>
      <c r="E3" s="38"/>
      <c r="F3" s="2" t="s">
        <v>0</v>
      </c>
    </row>
    <row r="4" spans="1:7" ht="64.5" customHeight="1">
      <c r="A4" s="146" t="s">
        <v>10</v>
      </c>
      <c r="B4" s="147" t="s">
        <v>1</v>
      </c>
      <c r="C4" s="147" t="s">
        <v>4</v>
      </c>
      <c r="D4" s="148" t="s">
        <v>26</v>
      </c>
      <c r="E4" s="148" t="s">
        <v>28</v>
      </c>
      <c r="F4" s="149" t="s">
        <v>25</v>
      </c>
    </row>
    <row r="5" spans="1:7" s="43" customFormat="1" ht="12" customHeight="1" thickBot="1">
      <c r="A5" s="158">
        <v>1</v>
      </c>
      <c r="B5" s="30">
        <v>2</v>
      </c>
      <c r="C5" s="30">
        <v>3</v>
      </c>
      <c r="D5" s="30">
        <v>4</v>
      </c>
      <c r="E5" s="30">
        <v>5</v>
      </c>
      <c r="F5" s="159">
        <v>6</v>
      </c>
    </row>
    <row r="6" spans="1:7" ht="42" customHeight="1" thickTop="1">
      <c r="A6" s="169" t="s">
        <v>14</v>
      </c>
      <c r="B6" s="40">
        <v>600</v>
      </c>
      <c r="C6" s="40">
        <v>60014</v>
      </c>
      <c r="D6" s="164" t="s">
        <v>138</v>
      </c>
      <c r="E6" s="166" t="s">
        <v>140</v>
      </c>
      <c r="F6" s="170">
        <v>1288820</v>
      </c>
    </row>
    <row r="7" spans="1:7" ht="44.25" customHeight="1">
      <c r="A7" s="171" t="s">
        <v>15</v>
      </c>
      <c r="B7" s="41">
        <v>600</v>
      </c>
      <c r="C7" s="41">
        <v>60014</v>
      </c>
      <c r="D7" s="165" t="s">
        <v>139</v>
      </c>
      <c r="E7" s="167" t="s">
        <v>140</v>
      </c>
      <c r="F7" s="172">
        <v>1500000</v>
      </c>
    </row>
    <row r="8" spans="1:7" ht="30" customHeight="1">
      <c r="A8" s="171" t="s">
        <v>16</v>
      </c>
      <c r="B8" s="41">
        <v>754</v>
      </c>
      <c r="C8" s="41">
        <v>75495</v>
      </c>
      <c r="D8" s="168" t="s">
        <v>141</v>
      </c>
      <c r="E8" s="167" t="s">
        <v>142</v>
      </c>
      <c r="F8" s="172">
        <v>90000</v>
      </c>
    </row>
    <row r="9" spans="1:7" ht="30" customHeight="1" thickBot="1">
      <c r="A9" s="293" t="s">
        <v>23</v>
      </c>
      <c r="B9" s="294"/>
      <c r="C9" s="294"/>
      <c r="D9" s="295"/>
      <c r="E9" s="175"/>
      <c r="F9" s="162">
        <f>SUM(F6:F8)</f>
        <v>2878820</v>
      </c>
    </row>
    <row r="11" spans="1:7">
      <c r="A11" s="39"/>
    </row>
  </sheetData>
  <mergeCells count="2">
    <mergeCell ref="A2:F2"/>
    <mergeCell ref="A9:D9"/>
  </mergeCells>
  <printOptions horizontalCentered="1"/>
  <pageMargins left="0.55118110236220474" right="0.55118110236220474" top="0.8267716535433071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wydatki</vt:lpstr>
      <vt:lpstr>przych.rozch.</vt:lpstr>
      <vt:lpstr>zadania zlecone</vt:lpstr>
      <vt:lpstr>porozumienia</vt:lpstr>
      <vt:lpstr>jednostki pomocnicze</vt:lpstr>
      <vt:lpstr>r-k doch. własnych</vt:lpstr>
      <vt:lpstr>dot.podmiotowe</vt:lpstr>
      <vt:lpstr>sekt. f.p.</vt:lpstr>
      <vt:lpstr>pomoc fin.</vt:lpstr>
      <vt:lpstr>poza sekt.f.p.</vt:lpstr>
      <vt:lpstr>podm.poz sekt.f.p.</vt:lpstr>
      <vt:lpstr>dot.podmiotowe!Obszar_wydruku</vt:lpstr>
      <vt:lpstr>'jednostki pomocnicze'!Obszar_wydruku</vt:lpstr>
      <vt:lpstr>'podm.poz sekt.f.p.'!Obszar_wydruku</vt:lpstr>
      <vt:lpstr>'pomoc fin.'!Obszar_wydruku</vt:lpstr>
      <vt:lpstr>porozumienia!Obszar_wydruku</vt:lpstr>
      <vt:lpstr>'poza sekt.f.p.'!Obszar_wydruku</vt:lpstr>
      <vt:lpstr>przych.rozch.!Obszar_wydruku</vt:lpstr>
      <vt:lpstr>'r-k doch. własnych'!Obszar_wydruku</vt:lpstr>
      <vt:lpstr>'sekt. f.p.'!Obszar_wydruku</vt:lpstr>
      <vt:lpstr>'zadania zlecone'!Obszar_wydruku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Skarbnik</cp:lastModifiedBy>
  <cp:lastPrinted>2011-06-17T08:46:13Z</cp:lastPrinted>
  <dcterms:created xsi:type="dcterms:W3CDTF">2009-10-01T05:59:07Z</dcterms:created>
  <dcterms:modified xsi:type="dcterms:W3CDTF">2011-06-17T10:07:38Z</dcterms:modified>
</cp:coreProperties>
</file>