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<sst xmlns="http://schemas.openxmlformats.org/spreadsheetml/2006/main" count="198" uniqueCount="107">
  <si>
    <t>I</t>
  </si>
  <si>
    <t>III</t>
  </si>
  <si>
    <t>Lp.</t>
  </si>
  <si>
    <t>Jednostka organizacyjna odpowiedzialna za realizację lub koordynująca wykonywanie przedsięwzięcia</t>
  </si>
  <si>
    <t>Okres realizacji</t>
  </si>
  <si>
    <t>Suma</t>
  </si>
  <si>
    <t>Nazwa i cel przedsięwzięcia</t>
  </si>
  <si>
    <t>Łączne nakłady finansowe</t>
  </si>
  <si>
    <t>X</t>
  </si>
  <si>
    <t>Szlak Orła Bielika Ustowo Pargowo-etap I</t>
  </si>
  <si>
    <t>Budowa gimnazjum na nieruchomośći ZS Przecław</t>
  </si>
  <si>
    <t>Przebudowa budynku na strażnicę OSP w Kołbaskowie</t>
  </si>
  <si>
    <t>Infrastruktura łącząca dla polskich i niemieckich gmin i miast Mark, Landin, Brüssow, Carmazow-Wallmow, Schenkenberg, Schönfeld,Mescherin,Angermünde Schwedt/Odra ,Banie, Cedynia,Chojna,Gryfino,Kołbaskowo,Stare Czarnowo i Trzcińsko-Zdrój</t>
  </si>
  <si>
    <t>Urząd Gminy Kołbaskowo</t>
  </si>
  <si>
    <t>w tym:</t>
  </si>
  <si>
    <t>1.</t>
  </si>
  <si>
    <t>Przebudowa dróg gminnych w m. Kurów</t>
  </si>
  <si>
    <t>Budowa schroniska dla bezdomych zwierząt</t>
  </si>
  <si>
    <t>Przebudowa istniejącej kanalizacji melioracyjnej oraz deszczowej w m.Bedargowo</t>
  </si>
  <si>
    <t>Poprawa jakości wody poprzez likwidację rur azbestowo-cementowych</t>
  </si>
  <si>
    <t>Rozbudowa oczyszczalni ścieków w Przecławiu</t>
  </si>
  <si>
    <t>Oświetlenie uliczne w miejsc.Kołbaskowo przy drodze  Krajowej Nr 13</t>
  </si>
  <si>
    <t>Budowa świetlicy wiejskiej w Barnisławiu</t>
  </si>
  <si>
    <t>Przebudowa budynku garażowego na świetlicę wiejską w Kołbaskowie</t>
  </si>
  <si>
    <t>Budowa świetlicy wiejskiej w Stobnie</t>
  </si>
  <si>
    <t>Budowa świetlicy wiejskiej w Siadle-Górnym</t>
  </si>
  <si>
    <t>Budowa świetlicy wiejskiej w Moczyłach</t>
  </si>
  <si>
    <t>Budowa świetlicy wiejskiej w Kamieńcu</t>
  </si>
  <si>
    <t xml:space="preserve">Przebudowa budynku na świetlicę wiejską w Kurowie na dz.47/37 </t>
  </si>
  <si>
    <t>Budowa skateparku w Przecławiu</t>
  </si>
  <si>
    <t>Budowa gimnazjum na nieruchomośći ZS Przecław                                                                                                                                                                       a) Budowa pawilonu żywieniowego</t>
  </si>
  <si>
    <t>2008-2011</t>
  </si>
  <si>
    <t>2010-2012</t>
  </si>
  <si>
    <t>2009-2011</t>
  </si>
  <si>
    <t>2010-2011</t>
  </si>
  <si>
    <t>Termomodernizacja  budynku  Szkoły Podstawowej w Będargowie</t>
  </si>
  <si>
    <t>Modernizacja dróg w obszarach zabudowanych</t>
  </si>
  <si>
    <t>Budowa wodociągu Warnik-Bobolin</t>
  </si>
  <si>
    <t>2011-2014</t>
  </si>
  <si>
    <t>2004-2012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</si>
  <si>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</si>
  <si>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</si>
  <si>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</si>
  <si>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</si>
  <si>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</si>
  <si>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</si>
  <si>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</si>
  <si>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</si>
  <si>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</si>
  <si>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</si>
  <si>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</si>
  <si>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</si>
  <si>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</si>
  <si>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</si>
  <si>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</si>
  <si>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Limity wydatków</t>
  </si>
  <si>
    <t>Limit zobowiązań</t>
  </si>
  <si>
    <t>Planowane i realizowane przedsięwzięcia  
Gminy Kołbaskowo 
w latach 2011-2015</t>
  </si>
  <si>
    <t>Przebudowa drogi gminnej z przebudową  sieci wodociągowej z przyłączami w Siadle-Dolnym</t>
  </si>
  <si>
    <t>Budowa wodociągu w m. Kamieniec  II etap</t>
  </si>
  <si>
    <t>21.</t>
  </si>
  <si>
    <t>22.</t>
  </si>
  <si>
    <t>23.</t>
  </si>
  <si>
    <t>24.</t>
  </si>
  <si>
    <t>25.</t>
  </si>
  <si>
    <t>26.</t>
  </si>
  <si>
    <t>27.</t>
  </si>
  <si>
    <t>28.</t>
  </si>
  <si>
    <t>Przebudowa drogi gminnej z kanalizacją deszczową w m.Barnisław</t>
  </si>
  <si>
    <t>Przyłącze energetyczne do boiska sportowego w Przecławiu</t>
  </si>
  <si>
    <t>Budowa wodociągu w m. Kamieniec  I etap</t>
  </si>
  <si>
    <t>Szlak  Bielika Ustowo Pargowo-etap I</t>
  </si>
  <si>
    <t>16.</t>
  </si>
  <si>
    <t>17.</t>
  </si>
  <si>
    <t>20.</t>
  </si>
  <si>
    <t>Ochrona przeciwpowodziowa w Dolinie Dolnej Odry</t>
  </si>
  <si>
    <t>2012-2013</t>
  </si>
  <si>
    <t>2011-2015</t>
  </si>
  <si>
    <t>x</t>
  </si>
  <si>
    <t>Budowa sieci kanalizacji deszczowej w m.Przecław</t>
  </si>
  <si>
    <t>Umowy, o których mowa w art. 226, ust. 4 pkt 2 ufp</t>
  </si>
  <si>
    <t>II</t>
  </si>
  <si>
    <t>umowa na monitorowanie zabudowy przy drogowym przejściu granicznym  Rosówek-Rosov</t>
  </si>
  <si>
    <t xml:space="preserve">Suma </t>
  </si>
  <si>
    <t>Łącznie ( I + II + III)</t>
  </si>
  <si>
    <t>2008-2013</t>
  </si>
  <si>
    <t>wydatki bieżące</t>
  </si>
  <si>
    <t xml:space="preserve">wydatki majątkowe </t>
  </si>
  <si>
    <r>
      <t xml:space="preserve">Program POKL/ Wyrównanie szans edukacyjnych uczniów z grup o utrudnionym dostępie do edukacji oraz zmniejszenie różnic w jakości  usług edukacyjnych    </t>
    </r>
    <r>
      <rPr>
        <i/>
        <sz val="10"/>
        <rFont val="Arial CE"/>
        <family val="0"/>
      </rPr>
      <t>Dodatkowe zajęcia edukacyjne dla uczniów szkół w Gminie Kołbaskowo</t>
    </r>
  </si>
  <si>
    <r>
      <t xml:space="preserve">Program POKL / Wyrównanie szans edukacyjnych uczniów z grup o utrudnionym dostępie do edukacji oraz zmniejszenie różnic w jakości  usług edukacyjnych    </t>
    </r>
    <r>
      <rPr>
        <i/>
        <sz val="10"/>
        <rFont val="Arial CE"/>
        <family val="0"/>
      </rPr>
      <t>Dodatkowe zajęcia edukacyjne dla uczniów szkół w Gminie Kołbaskowo</t>
    </r>
  </si>
  <si>
    <t>I.</t>
  </si>
  <si>
    <t>II.</t>
  </si>
  <si>
    <t xml:space="preserve">     -   wydatki bieżące</t>
  </si>
  <si>
    <t>Łącznie ( I + II )</t>
  </si>
  <si>
    <r>
      <t xml:space="preserve">Przedsięwzięcia, na programy, projekty lub zadania związane z programami realizowanymi z udziałem środków o których mowa w art..5 ust.1 pkt 2 i3        </t>
    </r>
    <r>
      <rPr>
        <i/>
        <sz val="9"/>
        <rFont val="Arial CE"/>
        <family val="0"/>
      </rPr>
      <t xml:space="preserve"> </t>
    </r>
    <r>
      <rPr>
        <b/>
        <sz val="9"/>
        <rFont val="Arial CE"/>
        <family val="0"/>
      </rPr>
      <t xml:space="preserve">                                                                                                  w tym:                   </t>
    </r>
  </si>
  <si>
    <r>
      <t xml:space="preserve">      </t>
    </r>
    <r>
      <rPr>
        <i/>
        <sz val="9"/>
        <rFont val="Arial CE"/>
        <family val="0"/>
      </rPr>
      <t xml:space="preserve">- wydatki majątkowe </t>
    </r>
    <r>
      <rPr>
        <b/>
        <i/>
        <sz val="9"/>
        <rFont val="Arial CE"/>
        <family val="0"/>
      </rPr>
      <t xml:space="preserve">                       </t>
    </r>
  </si>
  <si>
    <r>
      <t xml:space="preserve">Przedsięwzięcia, o których mowa w art. 226, ust. 4 pkt 1 ufp </t>
    </r>
    <r>
      <rPr>
        <sz val="10"/>
        <rFont val="Arial CE"/>
        <family val="0"/>
      </rPr>
      <t>(wydatki bieżące)</t>
    </r>
  </si>
  <si>
    <r>
      <t xml:space="preserve">Przedsięwzięcia, o których mowa w art. 226, ust. 4 pkt 1 ufp </t>
    </r>
    <r>
      <rPr>
        <sz val="10"/>
        <rFont val="Arial CE"/>
        <family val="0"/>
      </rPr>
      <t>(wydatki majątkowe)</t>
    </r>
  </si>
  <si>
    <t>2012-2014</t>
  </si>
  <si>
    <t>umowa 210/2011 dzierżawa pomieszczeń na cele kulturalno-oświatowe Bobolin</t>
  </si>
  <si>
    <t>Przebudowa wraz ze zmianą sposobu użytkowania budynku koszarowego na mieszkania komunalne i socjalne</t>
  </si>
  <si>
    <t>2011-2013</t>
  </si>
  <si>
    <r>
      <t xml:space="preserve">Program COMENIUS/ </t>
    </r>
    <r>
      <rPr>
        <i/>
        <sz val="10"/>
        <rFont val="Arial CE"/>
        <family val="0"/>
      </rPr>
      <t>Uczenie się przez całe życie</t>
    </r>
  </si>
  <si>
    <t>Zespół Szkół w Przecławiu</t>
  </si>
  <si>
    <t>2013-2014</t>
  </si>
  <si>
    <t>19.</t>
  </si>
  <si>
    <t>Załącznik Nr 1
do uchwały Nr XIV/139/2011
Rady Gminy Kołbaskowo.
z dnia 30 grudnia 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</si>
</sst>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</numFmts>
  <fonts count="4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wrapText="1"/>
    </xf>
    <xf numFmtId="3" fontId="47" fillId="0" borderId="10" xfId="0" applyNumberFormat="1" applyFont="1" applyBorder="1" applyAlignment="1">
      <alignment wrapText="1"/>
    </xf>
    <xf numFmtId="3" fontId="47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30" xfId="0" applyNumberFormat="1" applyFont="1" applyFill="1" applyBorder="1" applyAlignment="1">
      <alignment wrapText="1"/>
    </xf>
    <xf numFmtId="3" fontId="2" fillId="0" borderId="3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2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3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" fillId="0" borderId="4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22">
      <selection activeCell="F1" sqref="F1:I1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14.00390625" style="0" customWidth="1"/>
    <col min="4" max="4" width="10.00390625" style="0" customWidth="1"/>
    <col min="5" max="5" width="13.75390625" style="0" customWidth="1"/>
    <col min="6" max="6" width="11.125" style="0" customWidth="1"/>
    <col min="7" max="7" width="12.125" style="0" customWidth="1"/>
    <col min="8" max="8" width="11.75390625" style="0" customWidth="1"/>
    <col min="9" max="9" width="11.375" style="0" customWidth="1"/>
    <col min="10" max="10" width="10.875" style="0" customWidth="1"/>
    <col min="11" max="11" width="13.125" style="0" customWidth="1"/>
  </cols>
  <sheetData>
    <row r="1" spans="1:11" ht="47.25" customHeight="1">
      <c r="A1" s="8"/>
      <c r="B1" s="8"/>
      <c r="C1" s="8"/>
      <c r="D1" s="8"/>
      <c r="E1" s="8"/>
      <c r="F1" s="110" t="s">
        <v>106</v>
      </c>
      <c r="G1" s="110"/>
      <c r="H1" s="110"/>
      <c r="I1" s="110"/>
      <c r="J1" s="9"/>
      <c r="K1" s="8"/>
    </row>
    <row r="2" spans="1:11" ht="60" customHeight="1" thickBot="1">
      <c r="A2" s="8"/>
      <c r="B2" s="128" t="s">
        <v>57</v>
      </c>
      <c r="C2" s="128"/>
      <c r="D2" s="128"/>
      <c r="E2" s="129"/>
      <c r="F2" s="129"/>
      <c r="G2" s="128"/>
      <c r="H2" s="8"/>
      <c r="I2" s="8"/>
      <c r="J2" s="8"/>
      <c r="K2" s="8"/>
    </row>
    <row r="3" spans="1:11" s="1" customFormat="1" ht="90" customHeight="1">
      <c r="A3" s="111" t="s">
        <v>2</v>
      </c>
      <c r="B3" s="113" t="s">
        <v>6</v>
      </c>
      <c r="C3" s="115" t="s">
        <v>3</v>
      </c>
      <c r="D3" s="115" t="s">
        <v>4</v>
      </c>
      <c r="E3" s="115" t="s">
        <v>7</v>
      </c>
      <c r="F3" s="117" t="s">
        <v>55</v>
      </c>
      <c r="G3" s="118"/>
      <c r="H3" s="118"/>
      <c r="I3" s="118"/>
      <c r="J3" s="119"/>
      <c r="K3" s="130" t="s">
        <v>56</v>
      </c>
    </row>
    <row r="4" spans="1:12" ht="12.75">
      <c r="A4" s="112"/>
      <c r="B4" s="114"/>
      <c r="C4" s="116"/>
      <c r="D4" s="116"/>
      <c r="E4" s="116"/>
      <c r="F4" s="58">
        <v>2011</v>
      </c>
      <c r="G4" s="58">
        <v>2012</v>
      </c>
      <c r="H4" s="58">
        <v>2013</v>
      </c>
      <c r="I4" s="59">
        <v>2014</v>
      </c>
      <c r="J4" s="60">
        <v>2015</v>
      </c>
      <c r="K4" s="131"/>
      <c r="L4" s="7"/>
    </row>
    <row r="5" spans="1:12" ht="12.7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7"/>
    </row>
    <row r="6" spans="1:12" ht="12.75">
      <c r="A6" s="61" t="s">
        <v>0</v>
      </c>
      <c r="B6" s="62" t="s">
        <v>80</v>
      </c>
      <c r="C6" s="153"/>
      <c r="D6" s="109"/>
      <c r="E6" s="109"/>
      <c r="F6" s="109"/>
      <c r="G6" s="109"/>
      <c r="H6" s="109"/>
      <c r="I6" s="109"/>
      <c r="J6" s="109"/>
      <c r="K6" s="109"/>
      <c r="L6" s="7"/>
    </row>
    <row r="7" spans="1:12" ht="25.5">
      <c r="A7" s="57" t="s">
        <v>15</v>
      </c>
      <c r="B7" s="38" t="s">
        <v>99</v>
      </c>
      <c r="C7" s="21" t="s">
        <v>13</v>
      </c>
      <c r="D7" s="21" t="s">
        <v>98</v>
      </c>
      <c r="E7" s="64">
        <v>54000</v>
      </c>
      <c r="F7" s="16">
        <v>0</v>
      </c>
      <c r="G7" s="16">
        <v>18000</v>
      </c>
      <c r="H7" s="16">
        <v>18000</v>
      </c>
      <c r="I7" s="16">
        <v>18000</v>
      </c>
      <c r="J7" s="11">
        <v>0</v>
      </c>
      <c r="K7" s="21">
        <v>0</v>
      </c>
      <c r="L7" s="7"/>
    </row>
    <row r="8" spans="1:12" ht="25.5">
      <c r="A8" s="63" t="s">
        <v>40</v>
      </c>
      <c r="B8" s="38" t="s">
        <v>82</v>
      </c>
      <c r="C8" s="21" t="s">
        <v>13</v>
      </c>
      <c r="D8" s="21" t="s">
        <v>38</v>
      </c>
      <c r="E8" s="64">
        <v>6642</v>
      </c>
      <c r="F8" s="16">
        <v>922</v>
      </c>
      <c r="G8" s="16">
        <v>2214</v>
      </c>
      <c r="H8" s="16">
        <v>2214</v>
      </c>
      <c r="I8" s="16">
        <v>1291.5</v>
      </c>
      <c r="J8" s="11">
        <v>0</v>
      </c>
      <c r="K8" s="21">
        <v>0</v>
      </c>
      <c r="L8" s="7"/>
    </row>
    <row r="9" spans="1:12" ht="30" customHeight="1" thickBot="1">
      <c r="A9" s="135" t="s">
        <v>83</v>
      </c>
      <c r="B9" s="136"/>
      <c r="C9" s="97" t="s">
        <v>78</v>
      </c>
      <c r="D9" s="98"/>
      <c r="E9" s="65">
        <f aca="true" t="shared" si="0" ref="E9:K9">SUM(E7:E8)</f>
        <v>60642</v>
      </c>
      <c r="F9" s="48">
        <f t="shared" si="0"/>
        <v>922</v>
      </c>
      <c r="G9" s="48">
        <f t="shared" si="0"/>
        <v>20214</v>
      </c>
      <c r="H9" s="48">
        <f t="shared" si="0"/>
        <v>20214</v>
      </c>
      <c r="I9" s="48">
        <f t="shared" si="0"/>
        <v>19291.5</v>
      </c>
      <c r="J9" s="45">
        <f t="shared" si="0"/>
        <v>0</v>
      </c>
      <c r="K9" s="44">
        <f t="shared" si="0"/>
        <v>0</v>
      </c>
      <c r="L9" s="7"/>
    </row>
    <row r="10" spans="1:12" ht="12.75">
      <c r="A10" s="31"/>
      <c r="B10" s="22"/>
      <c r="C10" s="32"/>
      <c r="D10" s="30"/>
      <c r="E10" s="30"/>
      <c r="F10" s="33"/>
      <c r="G10" s="33"/>
      <c r="H10" s="33"/>
      <c r="I10" s="33"/>
      <c r="J10" s="33"/>
      <c r="K10" s="30"/>
      <c r="L10" s="7"/>
    </row>
    <row r="11" spans="1:12" ht="25.5">
      <c r="A11" s="36" t="s">
        <v>81</v>
      </c>
      <c r="B11" s="39" t="s">
        <v>96</v>
      </c>
      <c r="C11" s="108"/>
      <c r="D11" s="109"/>
      <c r="E11" s="109"/>
      <c r="F11" s="109"/>
      <c r="G11" s="109"/>
      <c r="H11" s="109"/>
      <c r="I11" s="109"/>
      <c r="J11" s="109"/>
      <c r="K11" s="109"/>
      <c r="L11" s="7"/>
    </row>
    <row r="12" spans="1:12" ht="69" customHeight="1">
      <c r="A12" s="40" t="s">
        <v>15</v>
      </c>
      <c r="B12" s="38" t="s">
        <v>89</v>
      </c>
      <c r="C12" s="21" t="s">
        <v>13</v>
      </c>
      <c r="D12" s="21" t="s">
        <v>76</v>
      </c>
      <c r="E12" s="64">
        <v>561855</v>
      </c>
      <c r="F12" s="16">
        <v>0</v>
      </c>
      <c r="G12" s="16">
        <v>316568</v>
      </c>
      <c r="H12" s="16">
        <v>245287.44</v>
      </c>
      <c r="I12" s="11">
        <v>0</v>
      </c>
      <c r="J12" s="17">
        <v>0</v>
      </c>
      <c r="K12" s="37">
        <v>0</v>
      </c>
      <c r="L12" s="7"/>
    </row>
    <row r="13" spans="1:12" ht="69" customHeight="1">
      <c r="A13" s="92" t="s">
        <v>40</v>
      </c>
      <c r="B13" s="38" t="s">
        <v>102</v>
      </c>
      <c r="C13" s="21" t="s">
        <v>103</v>
      </c>
      <c r="D13" s="93" t="s">
        <v>101</v>
      </c>
      <c r="E13" s="69">
        <v>68252</v>
      </c>
      <c r="F13" s="18"/>
      <c r="G13" s="18"/>
      <c r="H13" s="18"/>
      <c r="I13" s="20"/>
      <c r="J13" s="19"/>
      <c r="K13" s="94"/>
      <c r="L13" s="7"/>
    </row>
    <row r="14" spans="1:12" ht="27" customHeight="1" thickBot="1">
      <c r="A14" s="135" t="s">
        <v>83</v>
      </c>
      <c r="B14" s="136"/>
      <c r="C14" s="97" t="s">
        <v>78</v>
      </c>
      <c r="D14" s="98"/>
      <c r="E14" s="65">
        <f aca="true" t="shared" si="1" ref="E14:K14">SUM(E12)</f>
        <v>561855</v>
      </c>
      <c r="F14" s="48">
        <f t="shared" si="1"/>
        <v>0</v>
      </c>
      <c r="G14" s="48">
        <f t="shared" si="1"/>
        <v>316568</v>
      </c>
      <c r="H14" s="48">
        <f t="shared" si="1"/>
        <v>245287.44</v>
      </c>
      <c r="I14" s="46">
        <f t="shared" si="1"/>
        <v>0</v>
      </c>
      <c r="J14" s="47">
        <f t="shared" si="1"/>
        <v>0</v>
      </c>
      <c r="K14" s="49">
        <f t="shared" si="1"/>
        <v>0</v>
      </c>
      <c r="L14" s="7"/>
    </row>
    <row r="15" spans="1:11" ht="27" customHeight="1">
      <c r="A15" s="34" t="s">
        <v>1</v>
      </c>
      <c r="B15" s="35" t="s">
        <v>97</v>
      </c>
      <c r="C15" s="106"/>
      <c r="D15" s="150"/>
      <c r="E15" s="150"/>
      <c r="F15" s="150"/>
      <c r="G15" s="150"/>
      <c r="H15" s="150"/>
      <c r="I15" s="150"/>
      <c r="J15" s="150"/>
      <c r="K15" s="150"/>
    </row>
    <row r="16" spans="1:11" ht="39.75" customHeight="1">
      <c r="A16" s="66" t="s">
        <v>15</v>
      </c>
      <c r="B16" s="67" t="s">
        <v>18</v>
      </c>
      <c r="C16" s="68" t="s">
        <v>13</v>
      </c>
      <c r="D16" s="14" t="s">
        <v>34</v>
      </c>
      <c r="E16" s="14">
        <v>72076</v>
      </c>
      <c r="F16" s="14">
        <v>65000</v>
      </c>
      <c r="G16" s="14">
        <v>0</v>
      </c>
      <c r="H16" s="14">
        <v>0</v>
      </c>
      <c r="I16" s="15">
        <v>0</v>
      </c>
      <c r="J16" s="14">
        <v>0</v>
      </c>
      <c r="K16" s="14">
        <v>65000</v>
      </c>
    </row>
    <row r="17" spans="1:11" ht="39.75" customHeight="1">
      <c r="A17" s="66" t="s">
        <v>40</v>
      </c>
      <c r="B17" s="67" t="s">
        <v>19</v>
      </c>
      <c r="C17" s="69" t="s">
        <v>13</v>
      </c>
      <c r="D17" s="14" t="s">
        <v>104</v>
      </c>
      <c r="E17" s="14">
        <v>3700000</v>
      </c>
      <c r="F17" s="14">
        <v>0</v>
      </c>
      <c r="G17" s="14">
        <v>0</v>
      </c>
      <c r="H17" s="14">
        <v>2500000</v>
      </c>
      <c r="I17" s="15">
        <v>1200000</v>
      </c>
      <c r="J17" s="14">
        <v>0</v>
      </c>
      <c r="K17" s="14">
        <f aca="true" t="shared" si="2" ref="K17:K44">SUM(F17:J17)</f>
        <v>3700000</v>
      </c>
    </row>
    <row r="18" spans="1:11" ht="39.75" customHeight="1">
      <c r="A18" s="66" t="s">
        <v>41</v>
      </c>
      <c r="B18" s="67" t="s">
        <v>79</v>
      </c>
      <c r="C18" s="69" t="s">
        <v>13</v>
      </c>
      <c r="D18" s="14" t="s">
        <v>85</v>
      </c>
      <c r="E18" s="14">
        <v>1859780</v>
      </c>
      <c r="F18" s="14">
        <v>367000</v>
      </c>
      <c r="G18" s="14">
        <v>308000</v>
      </c>
      <c r="H18" s="14">
        <v>1125000</v>
      </c>
      <c r="I18" s="15">
        <v>0</v>
      </c>
      <c r="J18" s="14">
        <v>0</v>
      </c>
      <c r="K18" s="14">
        <f t="shared" si="2"/>
        <v>1800000</v>
      </c>
    </row>
    <row r="19" spans="1:11" ht="31.5" customHeight="1">
      <c r="A19" s="66" t="s">
        <v>42</v>
      </c>
      <c r="B19" s="67" t="s">
        <v>20</v>
      </c>
      <c r="C19" s="69" t="s">
        <v>13</v>
      </c>
      <c r="D19" s="14" t="s">
        <v>34</v>
      </c>
      <c r="E19" s="14">
        <v>203740</v>
      </c>
      <c r="F19" s="14">
        <v>151280</v>
      </c>
      <c r="G19" s="14">
        <v>0</v>
      </c>
      <c r="H19" s="14">
        <v>0</v>
      </c>
      <c r="I19" s="15">
        <v>0</v>
      </c>
      <c r="J19" s="14">
        <v>0</v>
      </c>
      <c r="K19" s="14">
        <f t="shared" si="2"/>
        <v>151280</v>
      </c>
    </row>
    <row r="20" spans="1:11" ht="31.5" customHeight="1">
      <c r="A20" s="66" t="s">
        <v>43</v>
      </c>
      <c r="B20" s="67" t="s">
        <v>70</v>
      </c>
      <c r="C20" s="69" t="s">
        <v>13</v>
      </c>
      <c r="D20" s="14" t="s">
        <v>33</v>
      </c>
      <c r="E20" s="14">
        <v>778232</v>
      </c>
      <c r="F20" s="14">
        <v>50392</v>
      </c>
      <c r="G20" s="14">
        <v>0</v>
      </c>
      <c r="H20" s="14">
        <v>0</v>
      </c>
      <c r="I20" s="15">
        <v>0</v>
      </c>
      <c r="J20" s="14">
        <v>0</v>
      </c>
      <c r="K20" s="14">
        <f t="shared" si="2"/>
        <v>50392</v>
      </c>
    </row>
    <row r="21" spans="1:11" ht="31.5" customHeight="1">
      <c r="A21" s="66" t="s">
        <v>44</v>
      </c>
      <c r="B21" s="67" t="s">
        <v>59</v>
      </c>
      <c r="C21" s="69" t="s">
        <v>13</v>
      </c>
      <c r="D21" s="14" t="s">
        <v>34</v>
      </c>
      <c r="E21" s="14">
        <v>127690</v>
      </c>
      <c r="F21" s="14">
        <v>120000</v>
      </c>
      <c r="G21" s="14">
        <v>0</v>
      </c>
      <c r="H21" s="14">
        <v>0</v>
      </c>
      <c r="I21" s="15">
        <v>0</v>
      </c>
      <c r="J21" s="14">
        <v>0</v>
      </c>
      <c r="K21" s="14">
        <f t="shared" si="2"/>
        <v>120000</v>
      </c>
    </row>
    <row r="22" spans="1:11" ht="33" customHeight="1">
      <c r="A22" s="66" t="s">
        <v>45</v>
      </c>
      <c r="B22" s="67" t="s">
        <v>37</v>
      </c>
      <c r="C22" s="69" t="s">
        <v>13</v>
      </c>
      <c r="D22" s="14" t="s">
        <v>77</v>
      </c>
      <c r="E22" s="14">
        <v>1239580</v>
      </c>
      <c r="F22" s="14">
        <v>47580</v>
      </c>
      <c r="G22" s="14">
        <v>0</v>
      </c>
      <c r="H22" s="14">
        <v>0</v>
      </c>
      <c r="I22" s="15">
        <v>596000</v>
      </c>
      <c r="J22" s="14">
        <v>596000</v>
      </c>
      <c r="K22" s="14">
        <f t="shared" si="2"/>
        <v>1239580</v>
      </c>
    </row>
    <row r="23" spans="1:11" ht="33.75" customHeight="1">
      <c r="A23" s="66" t="s">
        <v>46</v>
      </c>
      <c r="B23" s="67" t="s">
        <v>16</v>
      </c>
      <c r="C23" s="69" t="s">
        <v>13</v>
      </c>
      <c r="D23" s="16" t="s">
        <v>85</v>
      </c>
      <c r="E23" s="16">
        <v>4277100</v>
      </c>
      <c r="F23" s="16">
        <v>0</v>
      </c>
      <c r="G23" s="16">
        <v>2100000</v>
      </c>
      <c r="H23" s="16">
        <v>2091670</v>
      </c>
      <c r="I23" s="70">
        <v>0</v>
      </c>
      <c r="J23" s="16">
        <v>0</v>
      </c>
      <c r="K23" s="14">
        <f t="shared" si="2"/>
        <v>4191670</v>
      </c>
    </row>
    <row r="24" spans="1:11" ht="39.75" customHeight="1">
      <c r="A24" s="66" t="s">
        <v>47</v>
      </c>
      <c r="B24" s="67" t="s">
        <v>58</v>
      </c>
      <c r="C24" s="69" t="s">
        <v>13</v>
      </c>
      <c r="D24" s="18" t="s">
        <v>85</v>
      </c>
      <c r="E24" s="18">
        <v>2926035</v>
      </c>
      <c r="F24" s="18">
        <v>29035</v>
      </c>
      <c r="G24" s="16">
        <v>1500000</v>
      </c>
      <c r="H24" s="16">
        <v>1397001</v>
      </c>
      <c r="I24" s="70">
        <v>0</v>
      </c>
      <c r="J24" s="18">
        <v>0</v>
      </c>
      <c r="K24" s="14">
        <f t="shared" si="2"/>
        <v>2926036</v>
      </c>
    </row>
    <row r="25" spans="1:11" ht="39.75" customHeight="1">
      <c r="A25" s="66" t="s">
        <v>48</v>
      </c>
      <c r="B25" s="71" t="s">
        <v>36</v>
      </c>
      <c r="C25" s="64" t="s">
        <v>13</v>
      </c>
      <c r="D25" s="16" t="s">
        <v>38</v>
      </c>
      <c r="E25" s="16">
        <v>2749337</v>
      </c>
      <c r="F25" s="16">
        <v>249337</v>
      </c>
      <c r="G25" s="16">
        <v>0</v>
      </c>
      <c r="H25" s="16">
        <v>1000000</v>
      </c>
      <c r="I25" s="70">
        <v>1500000</v>
      </c>
      <c r="J25" s="16">
        <v>0</v>
      </c>
      <c r="K25" s="14">
        <f t="shared" si="2"/>
        <v>2749337</v>
      </c>
    </row>
    <row r="26" spans="1:11" ht="27.75" customHeight="1">
      <c r="A26" s="66" t="s">
        <v>49</v>
      </c>
      <c r="B26" s="72" t="s">
        <v>68</v>
      </c>
      <c r="C26" s="69" t="s">
        <v>13</v>
      </c>
      <c r="D26" s="18" t="s">
        <v>34</v>
      </c>
      <c r="E26" s="18">
        <v>79524</v>
      </c>
      <c r="F26" s="18">
        <v>50000</v>
      </c>
      <c r="G26" s="16">
        <v>0</v>
      </c>
      <c r="H26" s="16">
        <v>0</v>
      </c>
      <c r="I26" s="70">
        <v>0</v>
      </c>
      <c r="J26" s="18">
        <v>0</v>
      </c>
      <c r="K26" s="14">
        <f t="shared" si="2"/>
        <v>50000</v>
      </c>
    </row>
    <row r="27" spans="1:11" ht="60.75" customHeight="1">
      <c r="A27" s="66" t="s">
        <v>50</v>
      </c>
      <c r="B27" s="72" t="s">
        <v>12</v>
      </c>
      <c r="C27" s="69" t="s">
        <v>13</v>
      </c>
      <c r="D27" s="18" t="s">
        <v>33</v>
      </c>
      <c r="E27" s="18">
        <v>1123160</v>
      </c>
      <c r="F27" s="18">
        <v>1057000</v>
      </c>
      <c r="G27" s="16">
        <v>0</v>
      </c>
      <c r="H27" s="16">
        <v>0</v>
      </c>
      <c r="I27" s="70">
        <v>0</v>
      </c>
      <c r="J27" s="18">
        <v>0</v>
      </c>
      <c r="K27" s="14">
        <f t="shared" si="2"/>
        <v>1057000</v>
      </c>
    </row>
    <row r="28" spans="1:11" ht="39.75" customHeight="1">
      <c r="A28" s="66" t="s">
        <v>51</v>
      </c>
      <c r="B28" s="73" t="s">
        <v>71</v>
      </c>
      <c r="C28" s="69" t="s">
        <v>13</v>
      </c>
      <c r="D28" s="18" t="s">
        <v>31</v>
      </c>
      <c r="E28" s="18">
        <v>1519176</v>
      </c>
      <c r="F28" s="18">
        <v>1470226</v>
      </c>
      <c r="G28" s="16">
        <v>0</v>
      </c>
      <c r="H28" s="16">
        <v>0</v>
      </c>
      <c r="I28" s="70">
        <v>0</v>
      </c>
      <c r="J28" s="18">
        <v>0</v>
      </c>
      <c r="K28" s="14">
        <f t="shared" si="2"/>
        <v>1470226</v>
      </c>
    </row>
    <row r="29" spans="1:11" ht="39.75" customHeight="1">
      <c r="A29" s="66" t="s">
        <v>52</v>
      </c>
      <c r="B29" s="67" t="s">
        <v>100</v>
      </c>
      <c r="C29" s="69" t="s">
        <v>13</v>
      </c>
      <c r="D29" s="16" t="s">
        <v>32</v>
      </c>
      <c r="E29" s="16">
        <v>2807436</v>
      </c>
      <c r="F29" s="16">
        <v>1400</v>
      </c>
      <c r="G29" s="16">
        <v>2759900</v>
      </c>
      <c r="H29" s="16">
        <v>0</v>
      </c>
      <c r="I29" s="70">
        <v>0</v>
      </c>
      <c r="J29" s="16">
        <v>0</v>
      </c>
      <c r="K29" s="14">
        <f t="shared" si="2"/>
        <v>2761300</v>
      </c>
    </row>
    <row r="30" spans="1:11" ht="39.75" customHeight="1">
      <c r="A30" s="157" t="s">
        <v>53</v>
      </c>
      <c r="B30" s="74" t="s">
        <v>11</v>
      </c>
      <c r="C30" s="151" t="s">
        <v>13</v>
      </c>
      <c r="D30" s="124" t="s">
        <v>31</v>
      </c>
      <c r="E30" s="124">
        <v>2161464</v>
      </c>
      <c r="F30" s="18">
        <v>1100000</v>
      </c>
      <c r="G30" s="16">
        <v>0</v>
      </c>
      <c r="H30" s="16">
        <v>0</v>
      </c>
      <c r="I30" s="70">
        <v>0</v>
      </c>
      <c r="J30" s="18">
        <v>0</v>
      </c>
      <c r="K30" s="124">
        <f>SUM(F30:F31)</f>
        <v>2100000</v>
      </c>
    </row>
    <row r="31" spans="1:11" ht="39.75" customHeight="1">
      <c r="A31" s="158"/>
      <c r="B31" s="75" t="s">
        <v>75</v>
      </c>
      <c r="C31" s="152"/>
      <c r="D31" s="125"/>
      <c r="E31" s="125"/>
      <c r="F31" s="18">
        <v>1000000</v>
      </c>
      <c r="G31" s="18">
        <v>0</v>
      </c>
      <c r="H31" s="18">
        <v>0</v>
      </c>
      <c r="I31" s="70">
        <v>0</v>
      </c>
      <c r="J31" s="18">
        <v>0</v>
      </c>
      <c r="K31" s="125"/>
    </row>
    <row r="32" spans="1:11" ht="39.75" customHeight="1">
      <c r="A32" s="76" t="s">
        <v>72</v>
      </c>
      <c r="B32" s="75" t="s">
        <v>35</v>
      </c>
      <c r="C32" s="69" t="s">
        <v>13</v>
      </c>
      <c r="D32" s="18" t="s">
        <v>32</v>
      </c>
      <c r="E32" s="18">
        <v>1036133</v>
      </c>
      <c r="F32" s="18">
        <v>17200</v>
      </c>
      <c r="G32" s="18">
        <v>1000000</v>
      </c>
      <c r="H32" s="18">
        <v>0</v>
      </c>
      <c r="I32" s="70">
        <v>0</v>
      </c>
      <c r="J32" s="18">
        <v>0</v>
      </c>
      <c r="K32" s="14">
        <f t="shared" si="2"/>
        <v>1017200</v>
      </c>
    </row>
    <row r="33" spans="1:11" ht="39.75" customHeight="1">
      <c r="A33" s="66" t="s">
        <v>73</v>
      </c>
      <c r="B33" s="73" t="s">
        <v>30</v>
      </c>
      <c r="C33" s="69" t="s">
        <v>13</v>
      </c>
      <c r="D33" s="18" t="s">
        <v>39</v>
      </c>
      <c r="E33" s="18">
        <v>9050000</v>
      </c>
      <c r="F33" s="18">
        <v>3285000</v>
      </c>
      <c r="G33" s="18">
        <v>5549300</v>
      </c>
      <c r="H33" s="18">
        <v>0</v>
      </c>
      <c r="I33" s="70">
        <v>0</v>
      </c>
      <c r="J33" s="18">
        <v>0</v>
      </c>
      <c r="K33" s="14">
        <f t="shared" si="2"/>
        <v>8834300</v>
      </c>
    </row>
    <row r="34" spans="1:11" ht="39.75" customHeight="1">
      <c r="A34" s="66" t="s">
        <v>54</v>
      </c>
      <c r="B34" s="77" t="s">
        <v>17</v>
      </c>
      <c r="C34" s="69" t="s">
        <v>13</v>
      </c>
      <c r="D34" s="18" t="s">
        <v>101</v>
      </c>
      <c r="E34" s="18">
        <v>1891203</v>
      </c>
      <c r="F34" s="18">
        <v>171100</v>
      </c>
      <c r="G34" s="18">
        <v>1273514</v>
      </c>
      <c r="H34" s="18">
        <v>446589</v>
      </c>
      <c r="I34" s="78">
        <v>0</v>
      </c>
      <c r="J34" s="18">
        <v>0</v>
      </c>
      <c r="K34" s="14">
        <f t="shared" si="2"/>
        <v>1891203</v>
      </c>
    </row>
    <row r="35" spans="1:11" ht="39.75" customHeight="1">
      <c r="A35" s="66" t="s">
        <v>105</v>
      </c>
      <c r="B35" s="77" t="s">
        <v>21</v>
      </c>
      <c r="C35" s="69" t="s">
        <v>13</v>
      </c>
      <c r="D35" s="18" t="s">
        <v>34</v>
      </c>
      <c r="E35" s="18">
        <v>158000</v>
      </c>
      <c r="F35" s="18">
        <v>120000</v>
      </c>
      <c r="G35" s="18">
        <v>0</v>
      </c>
      <c r="H35" s="18">
        <v>0</v>
      </c>
      <c r="I35" s="78">
        <v>0</v>
      </c>
      <c r="J35" s="18">
        <v>0</v>
      </c>
      <c r="K35" s="14">
        <f t="shared" si="2"/>
        <v>120000</v>
      </c>
    </row>
    <row r="36" spans="1:11" ht="39.75" customHeight="1">
      <c r="A36" s="66" t="s">
        <v>74</v>
      </c>
      <c r="B36" s="77" t="s">
        <v>22</v>
      </c>
      <c r="C36" s="69" t="s">
        <v>13</v>
      </c>
      <c r="D36" s="18" t="s">
        <v>32</v>
      </c>
      <c r="E36" s="18">
        <v>1581947</v>
      </c>
      <c r="F36" s="18">
        <v>3050</v>
      </c>
      <c r="G36" s="18">
        <v>1530045</v>
      </c>
      <c r="H36" s="18">
        <v>0</v>
      </c>
      <c r="I36" s="78">
        <v>0</v>
      </c>
      <c r="J36" s="18">
        <v>0</v>
      </c>
      <c r="K36" s="14">
        <f t="shared" si="2"/>
        <v>1533095</v>
      </c>
    </row>
    <row r="37" spans="1:11" ht="39.75" customHeight="1">
      <c r="A37" s="66" t="s">
        <v>60</v>
      </c>
      <c r="B37" s="79" t="s">
        <v>23</v>
      </c>
      <c r="C37" s="69" t="s">
        <v>13</v>
      </c>
      <c r="D37" s="18" t="s">
        <v>34</v>
      </c>
      <c r="E37" s="18">
        <v>638250</v>
      </c>
      <c r="F37" s="18">
        <v>600500</v>
      </c>
      <c r="G37" s="18">
        <v>0</v>
      </c>
      <c r="H37" s="18">
        <v>0</v>
      </c>
      <c r="I37" s="78">
        <v>0</v>
      </c>
      <c r="J37" s="18">
        <v>0</v>
      </c>
      <c r="K37" s="14">
        <f t="shared" si="2"/>
        <v>600500</v>
      </c>
    </row>
    <row r="38" spans="1:11" ht="39.75" customHeight="1">
      <c r="A38" s="66" t="s">
        <v>61</v>
      </c>
      <c r="B38" s="80" t="s">
        <v>25</v>
      </c>
      <c r="C38" s="69" t="s">
        <v>13</v>
      </c>
      <c r="D38" s="18" t="s">
        <v>32</v>
      </c>
      <c r="E38" s="18">
        <v>569500</v>
      </c>
      <c r="F38" s="18">
        <v>20440</v>
      </c>
      <c r="G38" s="18">
        <v>548414</v>
      </c>
      <c r="H38" s="18">
        <v>0</v>
      </c>
      <c r="I38" s="78">
        <v>0</v>
      </c>
      <c r="J38" s="18">
        <v>0</v>
      </c>
      <c r="K38" s="14">
        <f t="shared" si="2"/>
        <v>568854</v>
      </c>
    </row>
    <row r="39" spans="1:11" ht="39.75" customHeight="1">
      <c r="A39" s="66" t="s">
        <v>62</v>
      </c>
      <c r="B39" s="80" t="s">
        <v>26</v>
      </c>
      <c r="C39" s="69" t="s">
        <v>13</v>
      </c>
      <c r="D39" s="18" t="s">
        <v>32</v>
      </c>
      <c r="E39" s="18">
        <v>802000</v>
      </c>
      <c r="F39" s="18">
        <v>23300</v>
      </c>
      <c r="G39" s="18">
        <v>777050</v>
      </c>
      <c r="H39" s="18">
        <v>0</v>
      </c>
      <c r="I39" s="78">
        <v>0</v>
      </c>
      <c r="J39" s="18">
        <v>0</v>
      </c>
      <c r="K39" s="14">
        <f t="shared" si="2"/>
        <v>800350</v>
      </c>
    </row>
    <row r="40" spans="1:11" ht="39.75" customHeight="1">
      <c r="A40" s="66" t="s">
        <v>63</v>
      </c>
      <c r="B40" s="81" t="s">
        <v>28</v>
      </c>
      <c r="C40" s="69" t="s">
        <v>13</v>
      </c>
      <c r="D40" s="18" t="s">
        <v>32</v>
      </c>
      <c r="E40" s="18">
        <v>870678</v>
      </c>
      <c r="F40" s="18">
        <v>2000</v>
      </c>
      <c r="G40" s="18">
        <v>850000</v>
      </c>
      <c r="H40" s="18">
        <v>0</v>
      </c>
      <c r="I40" s="78">
        <v>0</v>
      </c>
      <c r="J40" s="18">
        <v>0</v>
      </c>
      <c r="K40" s="14">
        <f t="shared" si="2"/>
        <v>852000</v>
      </c>
    </row>
    <row r="41" spans="1:11" ht="39.75" customHeight="1">
      <c r="A41" s="66" t="s">
        <v>64</v>
      </c>
      <c r="B41" s="82" t="s">
        <v>24</v>
      </c>
      <c r="C41" s="69" t="s">
        <v>13</v>
      </c>
      <c r="D41" s="18" t="s">
        <v>32</v>
      </c>
      <c r="E41" s="18">
        <v>822503</v>
      </c>
      <c r="F41" s="18">
        <v>25900</v>
      </c>
      <c r="G41" s="18">
        <v>794890</v>
      </c>
      <c r="H41" s="18">
        <v>0</v>
      </c>
      <c r="I41" s="78">
        <v>0</v>
      </c>
      <c r="J41" s="18">
        <v>0</v>
      </c>
      <c r="K41" s="14">
        <f t="shared" si="2"/>
        <v>820790</v>
      </c>
    </row>
    <row r="42" spans="1:11" ht="39.75" customHeight="1">
      <c r="A42" s="66" t="s">
        <v>65</v>
      </c>
      <c r="B42" s="83" t="s">
        <v>27</v>
      </c>
      <c r="C42" s="69" t="s">
        <v>13</v>
      </c>
      <c r="D42" s="18" t="s">
        <v>76</v>
      </c>
      <c r="E42" s="18">
        <v>900000</v>
      </c>
      <c r="F42" s="18">
        <v>0</v>
      </c>
      <c r="G42" s="18">
        <v>569500</v>
      </c>
      <c r="H42" s="18">
        <v>330500</v>
      </c>
      <c r="I42" s="78">
        <v>0</v>
      </c>
      <c r="J42" s="18">
        <v>0</v>
      </c>
      <c r="K42" s="14">
        <f t="shared" si="2"/>
        <v>900000</v>
      </c>
    </row>
    <row r="43" spans="1:11" ht="39.75" customHeight="1">
      <c r="A43" s="66" t="s">
        <v>66</v>
      </c>
      <c r="B43" s="83" t="s">
        <v>69</v>
      </c>
      <c r="C43" s="69" t="s">
        <v>13</v>
      </c>
      <c r="D43" s="18" t="s">
        <v>34</v>
      </c>
      <c r="E43" s="18">
        <v>12355</v>
      </c>
      <c r="F43" s="18">
        <v>11420</v>
      </c>
      <c r="G43" s="18">
        <v>0</v>
      </c>
      <c r="H43" s="18">
        <v>0</v>
      </c>
      <c r="I43" s="78">
        <v>0</v>
      </c>
      <c r="J43" s="18">
        <v>0</v>
      </c>
      <c r="K43" s="14">
        <f t="shared" si="2"/>
        <v>11420</v>
      </c>
    </row>
    <row r="44" spans="1:11" ht="39.75" customHeight="1">
      <c r="A44" s="66" t="s">
        <v>67</v>
      </c>
      <c r="B44" s="84" t="s">
        <v>29</v>
      </c>
      <c r="C44" s="64" t="s">
        <v>13</v>
      </c>
      <c r="D44" s="16" t="s">
        <v>32</v>
      </c>
      <c r="E44" s="16">
        <v>719500</v>
      </c>
      <c r="F44" s="16">
        <v>0</v>
      </c>
      <c r="G44" s="16">
        <v>700000</v>
      </c>
      <c r="H44" s="16">
        <v>0</v>
      </c>
      <c r="I44" s="70">
        <v>0</v>
      </c>
      <c r="J44" s="16">
        <v>0</v>
      </c>
      <c r="K44" s="16">
        <f t="shared" si="2"/>
        <v>700000</v>
      </c>
    </row>
    <row r="45" spans="1:11" s="2" customFormat="1" ht="19.5" customHeight="1" thickBot="1">
      <c r="A45" s="132" t="s">
        <v>5</v>
      </c>
      <c r="B45" s="133"/>
      <c r="C45" s="134" t="s">
        <v>8</v>
      </c>
      <c r="D45" s="133"/>
      <c r="E45" s="86">
        <f aca="true" t="shared" si="3" ref="E45:K45">SUM(E16:E44)</f>
        <v>44676399</v>
      </c>
      <c r="F45" s="86">
        <f t="shared" si="3"/>
        <v>10038160</v>
      </c>
      <c r="G45" s="86">
        <f t="shared" si="3"/>
        <v>20260613</v>
      </c>
      <c r="H45" s="86">
        <f t="shared" si="3"/>
        <v>8890760</v>
      </c>
      <c r="I45" s="87">
        <f t="shared" si="3"/>
        <v>3296000</v>
      </c>
      <c r="J45" s="85">
        <f t="shared" si="3"/>
        <v>596000</v>
      </c>
      <c r="K45" s="86">
        <f t="shared" si="3"/>
        <v>43081533</v>
      </c>
    </row>
    <row r="46" spans="1:11" s="2" customFormat="1" ht="19.5" customHeight="1" thickBot="1">
      <c r="A46" s="154" t="s">
        <v>84</v>
      </c>
      <c r="B46" s="155"/>
      <c r="C46" s="155"/>
      <c r="D46" s="155"/>
      <c r="E46" s="88">
        <f aca="true" t="shared" si="4" ref="E46:J46">E9+E14+E45</f>
        <v>45298896</v>
      </c>
      <c r="F46" s="88">
        <f t="shared" si="4"/>
        <v>10039082</v>
      </c>
      <c r="G46" s="88">
        <f t="shared" si="4"/>
        <v>20597395</v>
      </c>
      <c r="H46" s="88">
        <f t="shared" si="4"/>
        <v>9156261.44</v>
      </c>
      <c r="I46" s="88">
        <f t="shared" si="4"/>
        <v>3315291.5</v>
      </c>
      <c r="J46" s="88">
        <f t="shared" si="4"/>
        <v>596000</v>
      </c>
      <c r="K46" s="86">
        <f>SUM(K17:K45)</f>
        <v>86098066</v>
      </c>
    </row>
    <row r="47" spans="1:11" s="2" customFormat="1" ht="19.5" customHeight="1">
      <c r="A47" s="89"/>
      <c r="B47" s="156" t="s">
        <v>14</v>
      </c>
      <c r="C47" s="156"/>
      <c r="D47" s="156"/>
      <c r="E47" s="156"/>
      <c r="F47" s="156"/>
      <c r="G47" s="156"/>
      <c r="H47" s="156"/>
      <c r="I47" s="156"/>
      <c r="J47" s="156"/>
      <c r="K47" s="156"/>
    </row>
    <row r="48" spans="1:11" s="2" customFormat="1" ht="19.5" customHeight="1">
      <c r="A48" s="89"/>
      <c r="B48" s="139" t="s">
        <v>86</v>
      </c>
      <c r="C48" s="140"/>
      <c r="D48" s="141"/>
      <c r="E48" s="90">
        <f>E9+E14</f>
        <v>622497</v>
      </c>
      <c r="F48" s="90">
        <f aca="true" t="shared" si="5" ref="F48:K48">F9+F14</f>
        <v>922</v>
      </c>
      <c r="G48" s="90">
        <f t="shared" si="5"/>
        <v>336782</v>
      </c>
      <c r="H48" s="90">
        <f t="shared" si="5"/>
        <v>265501.44</v>
      </c>
      <c r="I48" s="90">
        <f t="shared" si="5"/>
        <v>19291.5</v>
      </c>
      <c r="J48" s="90">
        <f t="shared" si="5"/>
        <v>0</v>
      </c>
      <c r="K48" s="90">
        <f t="shared" si="5"/>
        <v>0</v>
      </c>
    </row>
    <row r="49" spans="1:11" s="2" customFormat="1" ht="19.5" customHeight="1">
      <c r="A49" s="91"/>
      <c r="B49" s="139" t="s">
        <v>87</v>
      </c>
      <c r="C49" s="140"/>
      <c r="D49" s="141"/>
      <c r="E49" s="90">
        <f>E45</f>
        <v>44676399</v>
      </c>
      <c r="F49" s="90">
        <f aca="true" t="shared" si="6" ref="F49:K49">F45</f>
        <v>10038160</v>
      </c>
      <c r="G49" s="90">
        <f t="shared" si="6"/>
        <v>20260613</v>
      </c>
      <c r="H49" s="90">
        <f t="shared" si="6"/>
        <v>8890760</v>
      </c>
      <c r="I49" s="90">
        <f t="shared" si="6"/>
        <v>3296000</v>
      </c>
      <c r="J49" s="90">
        <f t="shared" si="6"/>
        <v>596000</v>
      </c>
      <c r="K49" s="90">
        <f t="shared" si="6"/>
        <v>43081533</v>
      </c>
    </row>
    <row r="50" spans="1:11" s="2" customFormat="1" ht="19.5" customHeight="1" thickBot="1">
      <c r="A50" s="27"/>
      <c r="B50" s="142" t="s">
        <v>14</v>
      </c>
      <c r="C50" s="143"/>
      <c r="D50" s="143"/>
      <c r="E50" s="143"/>
      <c r="F50" s="143"/>
      <c r="G50" s="143"/>
      <c r="H50" s="143"/>
      <c r="I50" s="143"/>
      <c r="J50" s="143"/>
      <c r="K50" s="143"/>
    </row>
    <row r="51" spans="1:11" s="2" customFormat="1" ht="49.5" customHeight="1">
      <c r="A51" s="23"/>
      <c r="B51" s="95" t="s">
        <v>94</v>
      </c>
      <c r="C51" s="103"/>
      <c r="D51" s="104"/>
      <c r="E51" s="104"/>
      <c r="F51" s="104"/>
      <c r="G51" s="104"/>
      <c r="H51" s="104"/>
      <c r="I51" s="104"/>
      <c r="J51" s="104"/>
      <c r="K51" s="104"/>
    </row>
    <row r="52" spans="1:11" s="2" customFormat="1" ht="15" customHeight="1">
      <c r="A52" s="23"/>
      <c r="B52" s="96"/>
      <c r="C52" s="105"/>
      <c r="D52" s="104"/>
      <c r="E52" s="104"/>
      <c r="F52" s="104"/>
      <c r="G52" s="104"/>
      <c r="H52" s="104"/>
      <c r="I52" s="104"/>
      <c r="J52" s="104"/>
      <c r="K52" s="104"/>
    </row>
    <row r="53" spans="1:11" s="2" customFormat="1" ht="19.5" customHeight="1">
      <c r="A53" s="53" t="s">
        <v>90</v>
      </c>
      <c r="B53" s="55" t="s">
        <v>92</v>
      </c>
      <c r="C53" s="105"/>
      <c r="D53" s="104"/>
      <c r="E53" s="104"/>
      <c r="F53" s="104"/>
      <c r="G53" s="104"/>
      <c r="H53" s="104"/>
      <c r="I53" s="104"/>
      <c r="J53" s="104"/>
      <c r="K53" s="104"/>
    </row>
    <row r="54" spans="1:11" s="2" customFormat="1" ht="63" customHeight="1">
      <c r="A54" s="43" t="s">
        <v>15</v>
      </c>
      <c r="B54" s="38" t="s">
        <v>88</v>
      </c>
      <c r="C54" s="21" t="s">
        <v>13</v>
      </c>
      <c r="D54" s="21" t="s">
        <v>76</v>
      </c>
      <c r="E54" s="21">
        <v>561855</v>
      </c>
      <c r="F54" s="11">
        <v>0</v>
      </c>
      <c r="G54" s="16">
        <v>316568</v>
      </c>
      <c r="H54" s="16">
        <v>245287</v>
      </c>
      <c r="I54" s="11">
        <v>0</v>
      </c>
      <c r="J54" s="17">
        <v>0</v>
      </c>
      <c r="K54" s="37">
        <v>0</v>
      </c>
    </row>
    <row r="55" spans="1:11" s="2" customFormat="1" ht="18.75" customHeight="1" thickBot="1">
      <c r="A55" s="144" t="s">
        <v>5</v>
      </c>
      <c r="B55" s="145"/>
      <c r="C55" s="146" t="s">
        <v>78</v>
      </c>
      <c r="D55" s="147"/>
      <c r="E55" s="22">
        <f aca="true" t="shared" si="7" ref="E55:K55">SUM(E54)</f>
        <v>561855</v>
      </c>
      <c r="F55" s="28">
        <f t="shared" si="7"/>
        <v>0</v>
      </c>
      <c r="G55" s="28">
        <f t="shared" si="7"/>
        <v>316568</v>
      </c>
      <c r="H55" s="28">
        <f t="shared" si="7"/>
        <v>245287</v>
      </c>
      <c r="I55" s="50">
        <f t="shared" si="7"/>
        <v>0</v>
      </c>
      <c r="J55" s="51">
        <f t="shared" si="7"/>
        <v>0</v>
      </c>
      <c r="K55" s="52">
        <f t="shared" si="7"/>
        <v>0</v>
      </c>
    </row>
    <row r="56" spans="1:11" ht="24.75" customHeight="1">
      <c r="A56" s="43" t="s">
        <v>91</v>
      </c>
      <c r="B56" s="56" t="s">
        <v>95</v>
      </c>
      <c r="C56" s="106"/>
      <c r="D56" s="107"/>
      <c r="E56" s="107"/>
      <c r="F56" s="107"/>
      <c r="G56" s="107"/>
      <c r="H56" s="107"/>
      <c r="I56" s="107"/>
      <c r="J56" s="107"/>
      <c r="K56" s="107"/>
    </row>
    <row r="57" spans="1:11" ht="64.5" customHeight="1">
      <c r="A57" s="12" t="s">
        <v>15</v>
      </c>
      <c r="B57" s="3" t="s">
        <v>12</v>
      </c>
      <c r="C57" s="13" t="s">
        <v>13</v>
      </c>
      <c r="D57" s="18" t="s">
        <v>33</v>
      </c>
      <c r="E57" s="18">
        <v>1023160</v>
      </c>
      <c r="F57" s="18">
        <v>957000</v>
      </c>
      <c r="G57" s="11">
        <v>0</v>
      </c>
      <c r="H57" s="11">
        <v>0</v>
      </c>
      <c r="I57" s="17">
        <v>0</v>
      </c>
      <c r="J57" s="20">
        <v>0</v>
      </c>
      <c r="K57" s="14">
        <f>SUM(F57:J57)</f>
        <v>957000</v>
      </c>
    </row>
    <row r="58" spans="1:11" ht="39.75" customHeight="1">
      <c r="A58" s="10" t="s">
        <v>40</v>
      </c>
      <c r="B58" s="4" t="s">
        <v>9</v>
      </c>
      <c r="C58" s="13" t="s">
        <v>13</v>
      </c>
      <c r="D58" s="20" t="s">
        <v>31</v>
      </c>
      <c r="E58" s="18">
        <v>1519176</v>
      </c>
      <c r="F58" s="18">
        <v>1470226</v>
      </c>
      <c r="G58" s="11">
        <v>0</v>
      </c>
      <c r="H58" s="11">
        <v>0</v>
      </c>
      <c r="I58" s="17">
        <v>0</v>
      </c>
      <c r="J58" s="20">
        <v>0</v>
      </c>
      <c r="K58" s="14">
        <f aca="true" t="shared" si="8" ref="K58:K64">SUM(F58:J58)</f>
        <v>1470226</v>
      </c>
    </row>
    <row r="59" spans="1:11" ht="39.75" customHeight="1">
      <c r="A59" s="126" t="s">
        <v>41</v>
      </c>
      <c r="B59" s="5" t="s">
        <v>11</v>
      </c>
      <c r="C59" s="101" t="s">
        <v>13</v>
      </c>
      <c r="D59" s="122" t="s">
        <v>31</v>
      </c>
      <c r="E59" s="124">
        <v>2161464</v>
      </c>
      <c r="F59" s="18">
        <v>1100000</v>
      </c>
      <c r="G59" s="11">
        <v>0</v>
      </c>
      <c r="H59" s="11">
        <v>0</v>
      </c>
      <c r="I59" s="17">
        <v>0</v>
      </c>
      <c r="J59" s="20">
        <v>0</v>
      </c>
      <c r="K59" s="124">
        <f>SUM(F59:F60)</f>
        <v>2100000</v>
      </c>
    </row>
    <row r="60" spans="1:11" ht="39.75" customHeight="1">
      <c r="A60" s="127"/>
      <c r="B60" s="6" t="s">
        <v>75</v>
      </c>
      <c r="C60" s="102"/>
      <c r="D60" s="123"/>
      <c r="E60" s="125"/>
      <c r="F60" s="18">
        <v>1000000</v>
      </c>
      <c r="G60" s="20">
        <v>0</v>
      </c>
      <c r="H60" s="20">
        <v>0</v>
      </c>
      <c r="I60" s="17">
        <v>0</v>
      </c>
      <c r="J60" s="20">
        <v>0</v>
      </c>
      <c r="K60" s="125"/>
    </row>
    <row r="61" spans="1:11" ht="39.75" customHeight="1">
      <c r="A61" s="10" t="s">
        <v>42</v>
      </c>
      <c r="B61" s="4" t="s">
        <v>10</v>
      </c>
      <c r="C61" s="13" t="s">
        <v>13</v>
      </c>
      <c r="D61" s="20" t="s">
        <v>39</v>
      </c>
      <c r="E61" s="18">
        <v>9050000</v>
      </c>
      <c r="F61" s="18">
        <v>3285000</v>
      </c>
      <c r="G61" s="18">
        <v>5549300</v>
      </c>
      <c r="H61" s="18">
        <v>0</v>
      </c>
      <c r="I61" s="17">
        <v>0</v>
      </c>
      <c r="J61" s="20">
        <v>0</v>
      </c>
      <c r="K61" s="14">
        <f t="shared" si="8"/>
        <v>8834300</v>
      </c>
    </row>
    <row r="62" spans="1:11" ht="33" customHeight="1">
      <c r="A62" s="29" t="s">
        <v>43</v>
      </c>
      <c r="B62" s="24" t="s">
        <v>25</v>
      </c>
      <c r="C62" s="13" t="s">
        <v>13</v>
      </c>
      <c r="D62" s="20" t="s">
        <v>32</v>
      </c>
      <c r="E62" s="18">
        <v>569500</v>
      </c>
      <c r="F62" s="18">
        <v>20440</v>
      </c>
      <c r="G62" s="18">
        <v>548414</v>
      </c>
      <c r="H62" s="20">
        <v>0</v>
      </c>
      <c r="I62" s="19">
        <v>0</v>
      </c>
      <c r="J62" s="20">
        <v>0</v>
      </c>
      <c r="K62" s="14">
        <f t="shared" si="8"/>
        <v>568854</v>
      </c>
    </row>
    <row r="63" spans="1:11" ht="36.75" customHeight="1">
      <c r="A63" s="29" t="s">
        <v>44</v>
      </c>
      <c r="B63" s="25" t="s">
        <v>28</v>
      </c>
      <c r="C63" s="13" t="s">
        <v>13</v>
      </c>
      <c r="D63" s="20" t="s">
        <v>32</v>
      </c>
      <c r="E63" s="18">
        <v>870678</v>
      </c>
      <c r="F63" s="18">
        <v>2000</v>
      </c>
      <c r="G63" s="18">
        <v>850000</v>
      </c>
      <c r="H63" s="18">
        <v>0</v>
      </c>
      <c r="I63" s="19">
        <v>0</v>
      </c>
      <c r="J63" s="20">
        <v>0</v>
      </c>
      <c r="K63" s="14">
        <f t="shared" si="8"/>
        <v>852000</v>
      </c>
    </row>
    <row r="64" spans="1:11" ht="33" customHeight="1">
      <c r="A64" s="29" t="s">
        <v>45</v>
      </c>
      <c r="B64" s="26" t="s">
        <v>29</v>
      </c>
      <c r="C64" s="13" t="s">
        <v>13</v>
      </c>
      <c r="D64" s="11" t="s">
        <v>32</v>
      </c>
      <c r="E64" s="16">
        <v>719500</v>
      </c>
      <c r="F64" s="16">
        <v>0</v>
      </c>
      <c r="G64" s="16">
        <v>700000</v>
      </c>
      <c r="H64" s="20">
        <v>0</v>
      </c>
      <c r="I64" s="19">
        <v>0</v>
      </c>
      <c r="J64" s="20">
        <v>0</v>
      </c>
      <c r="K64" s="14">
        <f t="shared" si="8"/>
        <v>700000</v>
      </c>
    </row>
    <row r="65" spans="1:11" s="2" customFormat="1" ht="19.5" customHeight="1" thickBot="1">
      <c r="A65" s="99" t="s">
        <v>5</v>
      </c>
      <c r="B65" s="100"/>
      <c r="C65" s="148" t="s">
        <v>8</v>
      </c>
      <c r="D65" s="149"/>
      <c r="E65" s="28">
        <f>SUM(E57:E64)</f>
        <v>15913478</v>
      </c>
      <c r="F65" s="22">
        <f>SUM(F56:F64)</f>
        <v>7834666</v>
      </c>
      <c r="G65" s="28">
        <f>SUM(G57:G64)</f>
        <v>7647714</v>
      </c>
      <c r="H65" s="41">
        <f>SUM(H57:H64)</f>
        <v>0</v>
      </c>
      <c r="I65" s="42">
        <f>SUM(I56:I64)</f>
        <v>0</v>
      </c>
      <c r="J65" s="41">
        <v>0</v>
      </c>
      <c r="K65" s="41">
        <f>SUM(K57:K64)</f>
        <v>15482380</v>
      </c>
    </row>
    <row r="66" spans="1:11" ht="27" customHeight="1" thickBot="1">
      <c r="A66" s="137" t="s">
        <v>93</v>
      </c>
      <c r="B66" s="138"/>
      <c r="C66" s="138"/>
      <c r="D66" s="138"/>
      <c r="E66" s="54">
        <f aca="true" t="shared" si="9" ref="E66:K66">E55+E65</f>
        <v>16475333</v>
      </c>
      <c r="F66" s="54">
        <f t="shared" si="9"/>
        <v>7834666</v>
      </c>
      <c r="G66" s="54">
        <f t="shared" si="9"/>
        <v>7964282</v>
      </c>
      <c r="H66" s="54">
        <f t="shared" si="9"/>
        <v>245287</v>
      </c>
      <c r="I66" s="54">
        <f t="shared" si="9"/>
        <v>0</v>
      </c>
      <c r="J66" s="54">
        <f t="shared" si="9"/>
        <v>0</v>
      </c>
      <c r="K66" s="54">
        <f t="shared" si="9"/>
        <v>15482380</v>
      </c>
    </row>
  </sheetData>
  <sheetProtection/>
  <mergeCells count="42">
    <mergeCell ref="C6:K6"/>
    <mergeCell ref="A46:D46"/>
    <mergeCell ref="B48:D48"/>
    <mergeCell ref="B47:K47"/>
    <mergeCell ref="D30:D31"/>
    <mergeCell ref="A30:A31"/>
    <mergeCell ref="E30:E31"/>
    <mergeCell ref="K30:K31"/>
    <mergeCell ref="A66:D66"/>
    <mergeCell ref="A14:B14"/>
    <mergeCell ref="C14:D14"/>
    <mergeCell ref="B49:D49"/>
    <mergeCell ref="B50:K50"/>
    <mergeCell ref="A55:B55"/>
    <mergeCell ref="C55:D55"/>
    <mergeCell ref="C65:D65"/>
    <mergeCell ref="C15:K15"/>
    <mergeCell ref="C30:C31"/>
    <mergeCell ref="A5:K5"/>
    <mergeCell ref="D59:D60"/>
    <mergeCell ref="E59:E60"/>
    <mergeCell ref="K59:K60"/>
    <mergeCell ref="A59:A60"/>
    <mergeCell ref="B2:G2"/>
    <mergeCell ref="K3:K4"/>
    <mergeCell ref="A45:B45"/>
    <mergeCell ref="C45:D45"/>
    <mergeCell ref="A9:B9"/>
    <mergeCell ref="F1:I1"/>
    <mergeCell ref="A3:A4"/>
    <mergeCell ref="B3:B4"/>
    <mergeCell ref="C3:C4"/>
    <mergeCell ref="D3:D4"/>
    <mergeCell ref="E3:E4"/>
    <mergeCell ref="F3:J3"/>
    <mergeCell ref="B51:B52"/>
    <mergeCell ref="C9:D9"/>
    <mergeCell ref="A65:B65"/>
    <mergeCell ref="C59:C60"/>
    <mergeCell ref="C51:K53"/>
    <mergeCell ref="C56:K56"/>
    <mergeCell ref="C11:K11"/>
  </mergeCells>
  <printOptions horizontalCentered="1"/>
  <pageMargins left="0" right="0" top="0.1968503937007874" bottom="0.2362204724409449" header="0.5511811023622047" footer="0.1968503937007874"/>
  <pageSetup horizontalDpi="600" verticalDpi="600" orientation="landscape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Bernatowicz</cp:lastModifiedBy>
  <cp:lastPrinted>2012-01-05T07:52:16Z</cp:lastPrinted>
  <dcterms:created xsi:type="dcterms:W3CDTF">2009-10-11T13:25:47Z</dcterms:created>
  <dcterms:modified xsi:type="dcterms:W3CDTF">2012-01-05T07:56:02Z</dcterms:modified>
  <cp:category/>
  <cp:version/>
  <cp:contentType/>
  <cp:contentStatus/>
</cp:coreProperties>
</file>