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70" windowHeight="11025" activeTab="6"/>
  </bookViews>
  <sheets>
    <sheet name="zał.nr 2" sheetId="1" r:id="rId1"/>
    <sheet name="zał.nr 3" sheetId="2" r:id="rId2"/>
    <sheet name="zał.nr 4" sheetId="3" r:id="rId3"/>
    <sheet name="zał.nr 5" sheetId="4" r:id="rId4"/>
    <sheet name="zał.nr 6" sheetId="5" r:id="rId5"/>
    <sheet name="zał.nr8" sheetId="6" r:id="rId6"/>
    <sheet name="zał.nr 9" sheetId="7" r:id="rId7"/>
    <sheet name="zał.nr10" sheetId="8" r:id="rId8"/>
    <sheet name="zał.nr11" sheetId="9" r:id="rId9"/>
    <sheet name="zał.nr 12" sheetId="10" r:id="rId10"/>
  </sheets>
  <definedNames>
    <definedName name="_xlnm.Print_Area" localSheetId="9">'zał.nr 12'!$A$1:$E$9</definedName>
    <definedName name="_xlnm.Print_Area" localSheetId="1">'zał.nr 3'!$A$1:$D$16</definedName>
    <definedName name="_xlnm.Print_Area" localSheetId="2">'zał.nr 4'!$A$1:$K$16</definedName>
    <definedName name="_xlnm.Print_Area" localSheetId="3">'zał.nr 5'!$A$1:$K$15</definedName>
    <definedName name="_xlnm.Print_Area" localSheetId="4">'zał.nr 6'!$A$1:$E$27</definedName>
    <definedName name="_xlnm.Print_Area" localSheetId="6">'zał.nr 9'!$A$1:$E$9</definedName>
    <definedName name="_xlnm.Print_Area" localSheetId="7">'zał.nr10'!$A$1:$E$10</definedName>
    <definedName name="_xlnm.Print_Area" localSheetId="8">'zał.nr11'!$A$1:$E$15</definedName>
    <definedName name="_xlnm.Print_Area" localSheetId="5">'zał.nr8'!$A$1:$G$15</definedName>
  </definedNames>
  <calcPr fullCalcOnLoad="1"/>
</workbook>
</file>

<file path=xl/sharedStrings.xml><?xml version="1.0" encoding="utf-8"?>
<sst xmlns="http://schemas.openxmlformats.org/spreadsheetml/2006/main" count="282" uniqueCount="189">
  <si>
    <t>w złotych</t>
  </si>
  <si>
    <t>Dział</t>
  </si>
  <si>
    <t>z tego:</t>
  </si>
  <si>
    <t>Ogółem:</t>
  </si>
  <si>
    <t>Rozdział</t>
  </si>
  <si>
    <t>Nazwa</t>
  </si>
  <si>
    <t>Wydatki bieżące</t>
  </si>
  <si>
    <t>w tym:</t>
  </si>
  <si>
    <t>Wydatki majątkowe</t>
  </si>
  <si>
    <t>Lp.</t>
  </si>
  <si>
    <t>Treść</t>
  </si>
  <si>
    <t>Klasyfikacja
§</t>
  </si>
  <si>
    <t>Przychody ogółem:</t>
  </si>
  <si>
    <t>1.</t>
  </si>
  <si>
    <t>2.</t>
  </si>
  <si>
    <t>3.</t>
  </si>
  <si>
    <t>6.</t>
  </si>
  <si>
    <t>Nadwyżka budżetu z lat ubiegłych</t>
  </si>
  <si>
    <t>§ 957</t>
  </si>
  <si>
    <t>Wyszczególnienie</t>
  </si>
  <si>
    <t>Stan środków obrotowych na początek roku</t>
  </si>
  <si>
    <t>Stan środków obrotowych na koniec roku</t>
  </si>
  <si>
    <t>Ogółem</t>
  </si>
  <si>
    <t>Nazwa instytucji</t>
  </si>
  <si>
    <t>Kwota dotacji</t>
  </si>
  <si>
    <r>
      <t xml:space="preserve">Nazwa zadania
</t>
    </r>
    <r>
      <rPr>
        <i/>
        <sz val="10"/>
        <rFont val="Arial CE"/>
        <family val="0"/>
      </rPr>
      <t>(przeznaczenie dotacji)</t>
    </r>
  </si>
  <si>
    <t xml:space="preserve">Kwota dotacji </t>
  </si>
  <si>
    <t>Nazwa zadania</t>
  </si>
  <si>
    <t>Dotacje
ogółem</t>
  </si>
  <si>
    <t>Wynagrodzenia i składki od nich naliczane</t>
  </si>
  <si>
    <t>Wydatki jednostek budżetowych</t>
  </si>
  <si>
    <t>Dotacje na zadania bieżące</t>
  </si>
  <si>
    <t>Wydatki związane z realizacją zadań statutowych</t>
  </si>
  <si>
    <t>Dochody ogółem</t>
  </si>
  <si>
    <t>Wydatki ogółem</t>
  </si>
  <si>
    <t>Pozostałe wydatki</t>
  </si>
  <si>
    <t>Jednostka pomocnicza</t>
  </si>
  <si>
    <t>Świadczenia na rzecz osób fizycznych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</si>
  <si>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zwrotowi,w części związanej z realizacją zadań Gminy/Powiatu</t>
  </si>
  <si>
    <t>Wydatki
ogółem
(6+12)</t>
  </si>
  <si>
    <t>Plan
na 2011 r.</t>
  </si>
  <si>
    <t>Kwota
2011 r.</t>
  </si>
  <si>
    <t>na programy finansowane z udziałem środków, o których mowa w art. 5 ust. 1 pkt 2 i 3, w części związanej z realizacją zadań jednostki samorządu terytorialnego</t>
  </si>
  <si>
    <t>Inwestycje i zakupy inwestycyjne</t>
  </si>
  <si>
    <t>010</t>
  </si>
  <si>
    <t>Rolnictwo i łowiectwo</t>
  </si>
  <si>
    <t>01008</t>
  </si>
  <si>
    <t>Melioracje wodne</t>
  </si>
  <si>
    <t>01010</t>
  </si>
  <si>
    <t>Infrastruktura wodociągowa i sanitacyjna wsi</t>
  </si>
  <si>
    <t>01030</t>
  </si>
  <si>
    <t>Izby rolnicze</t>
  </si>
  <si>
    <t>01095</t>
  </si>
  <si>
    <t>Pozostała działalność</t>
  </si>
  <si>
    <t>020</t>
  </si>
  <si>
    <t>Leśnictwo</t>
  </si>
  <si>
    <t>02095</t>
  </si>
  <si>
    <t>Transport i łączność</t>
  </si>
  <si>
    <t>Lokalny transport zbiorowy</t>
  </si>
  <si>
    <t>Drogi publiczne gminne</t>
  </si>
  <si>
    <t>Turystyka</t>
  </si>
  <si>
    <t>Gospodarka mieszkaniowa</t>
  </si>
  <si>
    <t>Gospodarka gruntami, nieruchomościami</t>
  </si>
  <si>
    <t>Działalność usługowa</t>
  </si>
  <si>
    <t>Plany zagospodarowania przestrzennego</t>
  </si>
  <si>
    <t>Opracowania geodezyjne i kartograficzne</t>
  </si>
  <si>
    <t>Cmentarze</t>
  </si>
  <si>
    <t>Administracja publiczna</t>
  </si>
  <si>
    <t>Urzędy wojewódzkie</t>
  </si>
  <si>
    <t>Rady Gmin</t>
  </si>
  <si>
    <t>Urzędy gmin</t>
  </si>
  <si>
    <t xml:space="preserve">Urzędy naczelnych organów władzy państwowej kontroli i ochrony prawa oraz sądownictwa </t>
  </si>
  <si>
    <t>Urzędy naczelnych organów władzy państwowej kontroli i ochrony prawa</t>
  </si>
  <si>
    <t>Bezpieczeństwo publiczne i ochrona przeciw pożarowa</t>
  </si>
  <si>
    <t>Komendy powiatowe policji</t>
  </si>
  <si>
    <t>Straż Graniczna</t>
  </si>
  <si>
    <t>Ochotnicze straże pożarne</t>
  </si>
  <si>
    <t>Obrona cywilna</t>
  </si>
  <si>
    <t>Różne rozliczenia</t>
  </si>
  <si>
    <t>Rezerwy ogólne  i celowe</t>
  </si>
  <si>
    <t xml:space="preserve">Oświata i wychowanie </t>
  </si>
  <si>
    <t>Szkoły podstawowe</t>
  </si>
  <si>
    <t>Oddziały przedszkolne w szkołach podstawowych</t>
  </si>
  <si>
    <t>Przedszkola</t>
  </si>
  <si>
    <t>Gimnazja</t>
  </si>
  <si>
    <t>Dowożenie uczniów do szkół</t>
  </si>
  <si>
    <t>Zespoły obsługi ekonomiczno-administarcyjnej szkół</t>
  </si>
  <si>
    <t>Dokształcanie i doskonalenie nauczycieli</t>
  </si>
  <si>
    <t>Stołówki szkolne i przedszkolne</t>
  </si>
  <si>
    <t>Ochrona zdrowia</t>
  </si>
  <si>
    <t>Lecznictwo ambulatoryjne</t>
  </si>
  <si>
    <t>Zwalczanie narkomanii</t>
  </si>
  <si>
    <t>Przeciwdziałanie alkoholizmowi</t>
  </si>
  <si>
    <t>Pomoc społeczna</t>
  </si>
  <si>
    <t>Zasiłki i pomoc w naturze oraz składki na ubezpieczenia emerytalne i rentowe</t>
  </si>
  <si>
    <t>Dodatki mieszkaniowe</t>
  </si>
  <si>
    <t>Zasiłki stałe</t>
  </si>
  <si>
    <t>Ośrodki pomocy społecznej</t>
  </si>
  <si>
    <t>Usługi opiekuńcze i specjalistyczne usługi opiekuńcze</t>
  </si>
  <si>
    <t>Pozostałe zadania w zakresie polityki społecznej</t>
  </si>
  <si>
    <t>Edukacyjna opieka wychowawcza</t>
  </si>
  <si>
    <t>Pomoc materialna dla uczniów</t>
  </si>
  <si>
    <t>Gospodarka komunalna i ochrona środowiska</t>
  </si>
  <si>
    <t>Gospodarka odpadami</t>
  </si>
  <si>
    <t>Oczyszczanie miast i wsi</t>
  </si>
  <si>
    <t>Utrzymanie zieleni w miastach i gminach</t>
  </si>
  <si>
    <t>Ochrona gleby i wód podziemnych</t>
  </si>
  <si>
    <t>Schroniska dla zwierząt</t>
  </si>
  <si>
    <t>Oświetlenie ulic ,placów i dróg</t>
  </si>
  <si>
    <t>Kultura i ochrona dziedzictwa narodowego</t>
  </si>
  <si>
    <t>Domy i ośrodki kultury, świetlice i kluby</t>
  </si>
  <si>
    <t>Biblioteki</t>
  </si>
  <si>
    <t>Ochrona zabytków i opieka nad zabytkami</t>
  </si>
  <si>
    <t>Obiekty sportowe</t>
  </si>
  <si>
    <t>x</t>
  </si>
  <si>
    <t>Ogółem wydatki budżetu gminy</t>
  </si>
  <si>
    <t>Stołówki Szkolne</t>
  </si>
  <si>
    <t>Gminna Biblioteka Publiczna w Kołbaskowie</t>
  </si>
  <si>
    <t>wychowanie przedszkolne</t>
  </si>
  <si>
    <t>wypoczynek dzieci i młodzieży</t>
  </si>
  <si>
    <t>opieka nad dzieckiem i rodziną</t>
  </si>
  <si>
    <t>reintegracja społeczna i zwodowa mieszkańców gminy Kołbaskowo w Centrum Integracji Społecznej</t>
  </si>
  <si>
    <t>5.</t>
  </si>
  <si>
    <t>remont i konserwacja zabytków</t>
  </si>
  <si>
    <t>7.</t>
  </si>
  <si>
    <t>kultura fizyczna i sport</t>
  </si>
  <si>
    <t>Będargowo</t>
  </si>
  <si>
    <t>Bobolin</t>
  </si>
  <si>
    <t>Kurów</t>
  </si>
  <si>
    <t>Moczyły</t>
  </si>
  <si>
    <t>Przecław</t>
  </si>
  <si>
    <t>Siadło-Dolne</t>
  </si>
  <si>
    <t>Siadło-Górne</t>
  </si>
  <si>
    <t>Smolęcin</t>
  </si>
  <si>
    <t>Stobno</t>
  </si>
  <si>
    <t>Ustowo</t>
  </si>
  <si>
    <t>Warzymice</t>
  </si>
  <si>
    <t>Świadczenia rodzinne, świadczenia z funduszu alimentacyjnego oraz składki na ubezpieczenia emerytalne i rentowe z ubezpieczenia  społecznego</t>
  </si>
  <si>
    <t>Składki na ubezpieczenie zdrowotne opłacane za osoby pobierające niektóre świadczenia z pomocy społecznej , niektóre świadczenia rodzinne oraz za osoby uczestniczące w zajęciach w centrum integracji społecznej</t>
  </si>
  <si>
    <t>Karwowo</t>
  </si>
  <si>
    <t>Ostoja (  Ostoja,Przylep,Rajkowo)</t>
  </si>
  <si>
    <t>Kołbaskowo ( Kołbaskowo, Rosówek)</t>
  </si>
  <si>
    <t>Część równoważaca subwencji ogólnej dla gmin</t>
  </si>
  <si>
    <t>Wydatki
budżetu Gminy KOŁBASKOWO
w 2012 r.</t>
  </si>
  <si>
    <t>Przychody 
budżetu Gminy KOŁBASKOWO
w 2012 r.</t>
  </si>
  <si>
    <t>Dochody i wydatki
budżetu Gminy KOŁBASKOWO
związane z realizacją zadań z zakresu administracji rządowej i innych zadań zleconych odrębnymi ustawami
w 2012 r.</t>
  </si>
  <si>
    <t>Dochody i wydatki
budżetu Gminy KOŁBASKOWO
związane z realizacją zadań wykonywanych na podstawie porozumień (umów) między jednostkami samorządu terytorialnego w 2012 r.</t>
  </si>
  <si>
    <t>Wydatki jednostek pomocniczych
w ramach  budżetu Gminy  KOŁBASKOWO
w 2012 r.</t>
  </si>
  <si>
    <t>Plan dochodów i wydatków
rachunków dochodów  oświatowych jednostek budżetowych w 2012 r.</t>
  </si>
  <si>
    <t>Dotacje podmiotowe dla jednostek sektora finansów publicznych
udzielone z budżetu Gminy Kołbaskowo
w 2012 r.</t>
  </si>
  <si>
    <t>Dotacje celowe
udzielone z budżetu Gminy KOŁBASKOWO
na zadania własne gminy realizowane przez podmioty należące
do sektora finansów publicznych w 2012 r.</t>
  </si>
  <si>
    <t>Dotacje celowe udzielone w 2012 r. na zadania własne gminy realizowane przez podmioty nienależące do sektora finansów publicznych</t>
  </si>
  <si>
    <t>Dotacje podmiotowe udzielone w 2012 r. na zadania realizowane przez podmioty nienależące do sektora finansów publicznych</t>
  </si>
  <si>
    <t>Plan wydatków
ogółem
na 2012 r.</t>
  </si>
  <si>
    <t xml:space="preserve">Barnisław </t>
  </si>
  <si>
    <t>Warnik</t>
  </si>
  <si>
    <t>ZPO Kołbaskowo</t>
  </si>
  <si>
    <t>a.</t>
  </si>
  <si>
    <t>b.</t>
  </si>
  <si>
    <t xml:space="preserve">ZS w Przecławiu </t>
  </si>
  <si>
    <t>ochrona przeciw pożarowa</t>
  </si>
  <si>
    <t>4.</t>
  </si>
  <si>
    <t>Obsługa długu publicznego</t>
  </si>
  <si>
    <t>Obsługa papierów wartościowych, kredytów i pożyczek jst</t>
  </si>
  <si>
    <t>Wydatki na obsługę długu</t>
  </si>
  <si>
    <t>Rodziny zastępcze</t>
  </si>
  <si>
    <t>§ 952</t>
  </si>
  <si>
    <t>Przychody z zaciągniętych pożyczek i kredytów na rynku krajowym</t>
  </si>
  <si>
    <t>Rozchody ogółem:</t>
  </si>
  <si>
    <t xml:space="preserve">Spłaty  otrzymanych krajowych pożyczek i kredytów </t>
  </si>
  <si>
    <t>§ 992</t>
  </si>
  <si>
    <t>domowa opieka hospicyjna dla terminalnie i nieuleczalnie chorych</t>
  </si>
  <si>
    <t>Promocja jednostek samorządu terytorialnego</t>
  </si>
  <si>
    <t>Kultura fizyczna i sport</t>
  </si>
  <si>
    <t>Zadania w zakresie kultury fizycznej i sportu</t>
  </si>
  <si>
    <t>Rozliczenia
z budżetem
z tytułu wpłat nadwyżek środków za 2011 r.</t>
  </si>
  <si>
    <t>Pargowo</t>
  </si>
  <si>
    <t xml:space="preserve">Kamieniec </t>
  </si>
  <si>
    <t>pierwsze wyposażenie w środki obrotowe dla Przedsiebiorstwa Gospodarki Komunalnej</t>
  </si>
  <si>
    <t>Załącznik Nr 2
do uchwały Nr XIV/141/2011
Rady Gminy Kołbaskowo
z dnia 30 grudnia 2011 r.</t>
  </si>
  <si>
    <t>Załącznik Nr 3
do uchwały Nr XIV/141/2011
Rady Gminy  Kołbaskowo 
.z dnia 30 grudnia 2011 r.</t>
  </si>
  <si>
    <t>Załącznik Nr 4
do uchwały Nr XIV/141/2011
Rady Gminy Kołbaskowo
z dnia 30 grudnia 2011 r.</t>
  </si>
  <si>
    <t>Załącznik Nr 5
do uchwały Nr  XIV/141/2011
Rady Gminy Kołbaskowo
z dnia 30 grudnia 2011 r.</t>
  </si>
  <si>
    <t>Załącznik Nr 6
do uchwały Nr  XIV/141/2011
Rady Gminy Kołbaskowo
z dnia 30 grudnia 2011 r.</t>
  </si>
  <si>
    <t>Załącznik Nr 8
do uchwały Nr XIV/141/2011
Rady Gminy Kołbaskowo
z dnia 30 grudnia 2011 r.</t>
  </si>
  <si>
    <t>Załącznik Nr 9
do uchwały Nr XIV/141/2011
Rady Gminy Kołbaskowo
z dnia 30 grudnia 2011 r.</t>
  </si>
  <si>
    <t>Załącznik Nr 10
do uchwały Nr XIV/141/2011
Rady Gminy Kołbaskowo
z dnia 30 grudnia 2011 r.</t>
  </si>
  <si>
    <t xml:space="preserve">Załącznik Nr 11
do uchwały Nr  XIV/141/2011
Rady Gminy Kołbaskowo                                                                                                                                                                                                              z dnia 30 grudnia 2011 r.
</t>
  </si>
  <si>
    <t xml:space="preserve">Załącznik Nr 12
do uchwały Nr XIV/141/2011
Rady Gminy Kołbaskowo                                                                                                                                                                                                              z dnia 30 grudnia 2011 r.
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</si>
</sst>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i/>
      <u val="single"/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0"/>
      <name val="Arial CE"/>
      <family val="0"/>
    </font>
    <font>
      <sz val="12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b/>
      <sz val="13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Arial CE"/>
      <family val="2"/>
    </font>
    <font>
      <sz val="10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/>
      <right/>
      <top style="thin"/>
      <bottom style="thin"/>
    </border>
    <border>
      <left/>
      <right style="thin"/>
      <top style="thin"/>
      <bottom style="medium"/>
    </border>
    <border>
      <left style="thin"/>
      <right/>
      <top/>
      <bottom/>
    </border>
    <border>
      <left style="thin"/>
      <right style="medium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hair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/>
      <bottom style="medium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8" fillId="33" borderId="17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0" fillId="0" borderId="15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7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20" xfId="0" applyFont="1" applyBorder="1" applyAlignment="1" quotePrefix="1">
      <alignment horizontal="right"/>
    </xf>
    <xf numFmtId="0" fontId="17" fillId="0" borderId="21" xfId="0" applyFont="1" applyBorder="1" applyAlignment="1">
      <alignment/>
    </xf>
    <xf numFmtId="3" fontId="17" fillId="0" borderId="21" xfId="0" applyNumberFormat="1" applyFont="1" applyBorder="1" applyAlignment="1">
      <alignment horizontal="right"/>
    </xf>
    <xf numFmtId="3" fontId="17" fillId="0" borderId="22" xfId="0" applyNumberFormat="1" applyFont="1" applyBorder="1" applyAlignment="1">
      <alignment horizontal="right"/>
    </xf>
    <xf numFmtId="3" fontId="17" fillId="0" borderId="23" xfId="0" applyNumberFormat="1" applyFont="1" applyBorder="1" applyAlignment="1">
      <alignment horizontal="right"/>
    </xf>
    <xf numFmtId="0" fontId="2" fillId="0" borderId="24" xfId="0" applyFont="1" applyBorder="1" applyAlignment="1" quotePrefix="1">
      <alignment horizontal="right"/>
    </xf>
    <xf numFmtId="0" fontId="2" fillId="0" borderId="14" xfId="0" applyFont="1" applyBorder="1" applyAlignment="1" quotePrefix="1">
      <alignment horizontal="right"/>
    </xf>
    <xf numFmtId="0" fontId="2" fillId="0" borderId="14" xfId="0" applyFont="1" applyBorder="1" applyAlignment="1">
      <alignment/>
    </xf>
    <xf numFmtId="3" fontId="2" fillId="0" borderId="14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3" fontId="2" fillId="0" borderId="25" xfId="0" applyNumberFormat="1" applyFont="1" applyBorder="1" applyAlignment="1">
      <alignment horizontal="right"/>
    </xf>
    <xf numFmtId="3" fontId="19" fillId="0" borderId="26" xfId="0" applyNumberFormat="1" applyFont="1" applyBorder="1" applyAlignment="1">
      <alignment vertical="top" wrapText="1"/>
    </xf>
    <xf numFmtId="0" fontId="17" fillId="0" borderId="24" xfId="0" applyFont="1" applyBorder="1" applyAlignment="1" quotePrefix="1">
      <alignment horizontal="right"/>
    </xf>
    <xf numFmtId="0" fontId="2" fillId="0" borderId="17" xfId="0" applyFont="1" applyBorder="1" applyAlignment="1" quotePrefix="1">
      <alignment horizontal="right"/>
    </xf>
    <xf numFmtId="0" fontId="2" fillId="0" borderId="17" xfId="0" applyFont="1" applyBorder="1" applyAlignment="1">
      <alignment wrapText="1"/>
    </xf>
    <xf numFmtId="3" fontId="19" fillId="0" borderId="27" xfId="0" applyNumberFormat="1" applyFont="1" applyBorder="1" applyAlignment="1">
      <alignment vertical="top" wrapText="1"/>
    </xf>
    <xf numFmtId="0" fontId="17" fillId="0" borderId="24" xfId="0" applyFon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28" xfId="0" applyFont="1" applyBorder="1" applyAlignment="1">
      <alignment horizontal="right"/>
    </xf>
    <xf numFmtId="3" fontId="17" fillId="0" borderId="21" xfId="0" applyNumberFormat="1" applyFont="1" applyBorder="1" applyAlignment="1">
      <alignment/>
    </xf>
    <xf numFmtId="3" fontId="17" fillId="0" borderId="22" xfId="0" applyNumberFormat="1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 quotePrefix="1">
      <alignment horizontal="right"/>
    </xf>
    <xf numFmtId="0" fontId="2" fillId="0" borderId="30" xfId="0" applyFont="1" applyBorder="1" applyAlignment="1">
      <alignment/>
    </xf>
    <xf numFmtId="3" fontId="2" fillId="0" borderId="30" xfId="0" applyNumberFormat="1" applyFont="1" applyBorder="1" applyAlignment="1">
      <alignment horizontal="right"/>
    </xf>
    <xf numFmtId="3" fontId="2" fillId="0" borderId="30" xfId="0" applyNumberFormat="1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31" xfId="0" applyFont="1" applyBorder="1" applyAlignment="1">
      <alignment/>
    </xf>
    <xf numFmtId="3" fontId="17" fillId="0" borderId="31" xfId="0" applyNumberFormat="1" applyFont="1" applyBorder="1" applyAlignment="1">
      <alignment horizontal="right"/>
    </xf>
    <xf numFmtId="3" fontId="17" fillId="0" borderId="32" xfId="0" applyNumberFormat="1" applyFont="1" applyBorder="1" applyAlignment="1">
      <alignment horizontal="right"/>
    </xf>
    <xf numFmtId="3" fontId="17" fillId="0" borderId="33" xfId="0" applyNumberFormat="1" applyFont="1" applyBorder="1" applyAlignment="1">
      <alignment horizontal="right"/>
    </xf>
    <xf numFmtId="0" fontId="17" fillId="0" borderId="24" xfId="0" applyFont="1" applyBorder="1" applyAlignment="1">
      <alignment/>
    </xf>
    <xf numFmtId="0" fontId="2" fillId="0" borderId="24" xfId="0" applyFont="1" applyBorder="1" applyAlignment="1">
      <alignment/>
    </xf>
    <xf numFmtId="3" fontId="2" fillId="0" borderId="34" xfId="0" applyNumberFormat="1" applyFont="1" applyBorder="1" applyAlignment="1">
      <alignment horizontal="right"/>
    </xf>
    <xf numFmtId="3" fontId="2" fillId="0" borderId="35" xfId="0" applyNumberFormat="1" applyFont="1" applyBorder="1" applyAlignment="1">
      <alignment horizontal="right"/>
    </xf>
    <xf numFmtId="0" fontId="2" fillId="0" borderId="36" xfId="0" applyFont="1" applyBorder="1" applyAlignment="1">
      <alignment/>
    </xf>
    <xf numFmtId="0" fontId="2" fillId="0" borderId="14" xfId="0" applyFont="1" applyBorder="1" applyAlignment="1">
      <alignment wrapText="1"/>
    </xf>
    <xf numFmtId="3" fontId="2" fillId="0" borderId="37" xfId="0" applyNumberFormat="1" applyFont="1" applyBorder="1" applyAlignment="1">
      <alignment vertical="center"/>
    </xf>
    <xf numFmtId="0" fontId="2" fillId="0" borderId="28" xfId="0" applyFont="1" applyBorder="1" applyAlignment="1">
      <alignment/>
    </xf>
    <xf numFmtId="3" fontId="2" fillId="0" borderId="38" xfId="0" applyNumberFormat="1" applyFont="1" applyBorder="1" applyAlignment="1">
      <alignment vertical="center"/>
    </xf>
    <xf numFmtId="0" fontId="2" fillId="0" borderId="39" xfId="0" applyFont="1" applyBorder="1" applyAlignment="1">
      <alignment/>
    </xf>
    <xf numFmtId="3" fontId="2" fillId="0" borderId="40" xfId="0" applyNumberFormat="1" applyFont="1" applyBorder="1" applyAlignment="1">
      <alignment horizontal="right"/>
    </xf>
    <xf numFmtId="0" fontId="17" fillId="0" borderId="21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21" xfId="0" applyFont="1" applyBorder="1" applyAlignment="1">
      <alignment/>
    </xf>
    <xf numFmtId="0" fontId="17" fillId="0" borderId="36" xfId="0" applyFont="1" applyBorder="1" applyAlignment="1">
      <alignment/>
    </xf>
    <xf numFmtId="3" fontId="2" fillId="0" borderId="37" xfId="0" applyNumberFormat="1" applyFont="1" applyBorder="1" applyAlignment="1">
      <alignment horizontal="right"/>
    </xf>
    <xf numFmtId="3" fontId="2" fillId="0" borderId="41" xfId="0" applyNumberFormat="1" applyFont="1" applyBorder="1" applyAlignment="1">
      <alignment horizontal="right"/>
    </xf>
    <xf numFmtId="0" fontId="17" fillId="0" borderId="42" xfId="0" applyFont="1" applyBorder="1" applyAlignment="1">
      <alignment/>
    </xf>
    <xf numFmtId="0" fontId="17" fillId="0" borderId="32" xfId="0" applyFont="1" applyBorder="1" applyAlignment="1">
      <alignment/>
    </xf>
    <xf numFmtId="0" fontId="17" fillId="0" borderId="31" xfId="0" applyFont="1" applyBorder="1" applyAlignment="1">
      <alignment wrapText="1"/>
    </xf>
    <xf numFmtId="3" fontId="17" fillId="0" borderId="43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3" fontId="2" fillId="0" borderId="44" xfId="0" applyNumberFormat="1" applyFont="1" applyBorder="1" applyAlignment="1">
      <alignment horizontal="right"/>
    </xf>
    <xf numFmtId="3" fontId="2" fillId="0" borderId="45" xfId="0" applyNumberFormat="1" applyFont="1" applyBorder="1" applyAlignment="1">
      <alignment horizontal="right"/>
    </xf>
    <xf numFmtId="3" fontId="17" fillId="0" borderId="32" xfId="42" applyNumberFormat="1" applyFont="1" applyBorder="1" applyAlignment="1">
      <alignment/>
    </xf>
    <xf numFmtId="3" fontId="17" fillId="0" borderId="33" xfId="42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40" xfId="0" applyNumberFormat="1" applyFont="1" applyBorder="1" applyAlignment="1">
      <alignment/>
    </xf>
    <xf numFmtId="0" fontId="2" fillId="0" borderId="17" xfId="42" applyNumberFormat="1" applyFont="1" applyBorder="1" applyAlignment="1">
      <alignment horizontal="right"/>
    </xf>
    <xf numFmtId="3" fontId="2" fillId="0" borderId="38" xfId="0" applyNumberFormat="1" applyFont="1" applyBorder="1" applyAlignment="1">
      <alignment/>
    </xf>
    <xf numFmtId="3" fontId="17" fillId="0" borderId="33" xfId="0" applyNumberFormat="1" applyFont="1" applyBorder="1" applyAlignment="1">
      <alignment vertical="center"/>
    </xf>
    <xf numFmtId="0" fontId="2" fillId="0" borderId="46" xfId="0" applyFont="1" applyBorder="1" applyAlignment="1">
      <alignment/>
    </xf>
    <xf numFmtId="3" fontId="2" fillId="0" borderId="46" xfId="0" applyNumberFormat="1" applyFont="1" applyBorder="1" applyAlignment="1">
      <alignment horizontal="right"/>
    </xf>
    <xf numFmtId="3" fontId="17" fillId="0" borderId="31" xfId="0" applyNumberFormat="1" applyFont="1" applyBorder="1" applyAlignment="1">
      <alignment/>
    </xf>
    <xf numFmtId="0" fontId="2" fillId="0" borderId="47" xfId="0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46" xfId="0" applyNumberFormat="1" applyFont="1" applyBorder="1" applyAlignment="1">
      <alignment/>
    </xf>
    <xf numFmtId="3" fontId="2" fillId="0" borderId="47" xfId="0" applyNumberFormat="1" applyFont="1" applyBorder="1" applyAlignment="1">
      <alignment horizontal="right"/>
    </xf>
    <xf numFmtId="3" fontId="2" fillId="0" borderId="47" xfId="0" applyNumberFormat="1" applyFont="1" applyBorder="1" applyAlignment="1">
      <alignment/>
    </xf>
    <xf numFmtId="3" fontId="2" fillId="0" borderId="48" xfId="0" applyNumberFormat="1" applyFont="1" applyBorder="1" applyAlignment="1">
      <alignment horizontal="right"/>
    </xf>
    <xf numFmtId="3" fontId="2" fillId="0" borderId="49" xfId="0" applyNumberFormat="1" applyFont="1" applyBorder="1" applyAlignment="1">
      <alignment vertical="center"/>
    </xf>
    <xf numFmtId="0" fontId="17" fillId="0" borderId="50" xfId="0" applyFont="1" applyBorder="1" applyAlignment="1">
      <alignment/>
    </xf>
    <xf numFmtId="0" fontId="17" fillId="0" borderId="51" xfId="0" applyFont="1" applyBorder="1" applyAlignment="1">
      <alignment/>
    </xf>
    <xf numFmtId="3" fontId="17" fillId="0" borderId="52" xfId="0" applyNumberFormat="1" applyFont="1" applyBorder="1" applyAlignment="1">
      <alignment horizontal="right"/>
    </xf>
    <xf numFmtId="3" fontId="17" fillId="0" borderId="53" xfId="0" applyNumberFormat="1" applyFont="1" applyBorder="1" applyAlignment="1">
      <alignment horizontal="right"/>
    </xf>
    <xf numFmtId="3" fontId="8" fillId="0" borderId="17" xfId="0" applyNumberFormat="1" applyFont="1" applyBorder="1" applyAlignment="1">
      <alignment vertical="center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8" fillId="33" borderId="54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0" fillId="0" borderId="56" xfId="0" applyFont="1" applyBorder="1" applyAlignment="1">
      <alignment vertical="center"/>
    </xf>
    <xf numFmtId="3" fontId="0" fillId="0" borderId="57" xfId="0" applyNumberFormat="1" applyFont="1" applyBorder="1" applyAlignment="1">
      <alignment vertical="center"/>
    </xf>
    <xf numFmtId="3" fontId="8" fillId="0" borderId="33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3" fontId="6" fillId="0" borderId="15" xfId="0" applyNumberFormat="1" applyFont="1" applyBorder="1" applyAlignment="1">
      <alignment vertical="top" wrapText="1"/>
    </xf>
    <xf numFmtId="3" fontId="5" fillId="0" borderId="17" xfId="0" applyNumberFormat="1" applyFont="1" applyBorder="1" applyAlignment="1">
      <alignment horizontal="right" vertical="center" wrapText="1"/>
    </xf>
    <xf numFmtId="0" fontId="8" fillId="0" borderId="40" xfId="0" applyFont="1" applyBorder="1" applyAlignment="1">
      <alignment vertical="center"/>
    </xf>
    <xf numFmtId="0" fontId="8" fillId="0" borderId="58" xfId="0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top" wrapText="1"/>
    </xf>
    <xf numFmtId="3" fontId="0" fillId="0" borderId="13" xfId="0" applyNumberFormat="1" applyBorder="1" applyAlignment="1">
      <alignment vertical="center"/>
    </xf>
    <xf numFmtId="0" fontId="18" fillId="34" borderId="17" xfId="0" applyFont="1" applyFill="1" applyBorder="1" applyAlignment="1">
      <alignment vertical="center" wrapText="1"/>
    </xf>
    <xf numFmtId="0" fontId="18" fillId="34" borderId="14" xfId="0" applyFont="1" applyFill="1" applyBorder="1" applyAlignment="1">
      <alignment vertical="center" wrapText="1"/>
    </xf>
    <xf numFmtId="0" fontId="18" fillId="34" borderId="31" xfId="0" applyFont="1" applyFill="1" applyBorder="1" applyAlignment="1">
      <alignment vertical="center" wrapText="1"/>
    </xf>
    <xf numFmtId="0" fontId="21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right" vertical="center" wrapText="1"/>
    </xf>
    <xf numFmtId="3" fontId="6" fillId="0" borderId="15" xfId="0" applyNumberFormat="1" applyFont="1" applyBorder="1" applyAlignment="1">
      <alignment horizontal="right" vertical="top" wrapText="1"/>
    </xf>
    <xf numFmtId="0" fontId="18" fillId="2" borderId="49" xfId="0" applyFont="1" applyFill="1" applyBorder="1" applyAlignment="1">
      <alignment horizontal="center" vertical="center" wrapText="1"/>
    </xf>
    <xf numFmtId="0" fontId="18" fillId="2" borderId="59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18" fillId="2" borderId="49" xfId="0" applyFont="1" applyFill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top" wrapText="1"/>
    </xf>
    <xf numFmtId="0" fontId="6" fillId="0" borderId="14" xfId="0" applyFont="1" applyBorder="1" applyAlignment="1">
      <alignment horizontal="left" vertical="center" wrapText="1"/>
    </xf>
    <xf numFmtId="3" fontId="6" fillId="0" borderId="14" xfId="0" applyNumberFormat="1" applyFont="1" applyBorder="1" applyAlignment="1">
      <alignment horizontal="right" vertical="center" wrapText="1"/>
    </xf>
    <xf numFmtId="0" fontId="19" fillId="34" borderId="17" xfId="0" applyFont="1" applyFill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right"/>
    </xf>
    <xf numFmtId="3" fontId="2" fillId="0" borderId="60" xfId="0" applyNumberFormat="1" applyFont="1" applyBorder="1" applyAlignment="1">
      <alignment horizontal="right"/>
    </xf>
    <xf numFmtId="3" fontId="2" fillId="0" borderId="61" xfId="0" applyNumberFormat="1" applyFont="1" applyBorder="1" applyAlignment="1">
      <alignment vertical="center"/>
    </xf>
    <xf numFmtId="0" fontId="2" fillId="0" borderId="46" xfId="0" applyFont="1" applyBorder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62" xfId="0" applyFont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right" vertical="center" wrapText="1"/>
    </xf>
    <xf numFmtId="0" fontId="0" fillId="0" borderId="63" xfId="0" applyBorder="1" applyAlignment="1">
      <alignment vertical="center"/>
    </xf>
    <xf numFmtId="0" fontId="8" fillId="0" borderId="64" xfId="0" applyFont="1" applyBorder="1" applyAlignment="1">
      <alignment vertical="center"/>
    </xf>
    <xf numFmtId="0" fontId="8" fillId="0" borderId="51" xfId="0" applyFont="1" applyBorder="1" applyAlignment="1">
      <alignment horizontal="left" vertical="center" indent="1"/>
    </xf>
    <xf numFmtId="0" fontId="8" fillId="0" borderId="51" xfId="0" applyFont="1" applyBorder="1" applyAlignment="1">
      <alignment vertical="center"/>
    </xf>
    <xf numFmtId="0" fontId="8" fillId="33" borderId="54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 wrapText="1"/>
    </xf>
    <xf numFmtId="3" fontId="8" fillId="0" borderId="51" xfId="0" applyNumberFormat="1" applyFont="1" applyBorder="1" applyAlignment="1">
      <alignment vertical="center"/>
    </xf>
    <xf numFmtId="3" fontId="0" fillId="0" borderId="63" xfId="0" applyNumberFormat="1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46" xfId="0" applyBorder="1" applyAlignment="1">
      <alignment horizontal="left" vertical="center" indent="1"/>
    </xf>
    <xf numFmtId="0" fontId="0" fillId="0" borderId="46" xfId="0" applyBorder="1" applyAlignment="1">
      <alignment vertical="center"/>
    </xf>
    <xf numFmtId="3" fontId="0" fillId="0" borderId="46" xfId="0" applyNumberFormat="1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17" xfId="0" applyBorder="1" applyAlignment="1">
      <alignment vertical="center"/>
    </xf>
    <xf numFmtId="3" fontId="0" fillId="0" borderId="17" xfId="0" applyNumberFormat="1" applyBorder="1" applyAlignment="1">
      <alignment vertical="center"/>
    </xf>
    <xf numFmtId="0" fontId="8" fillId="0" borderId="66" xfId="0" applyFont="1" applyBorder="1" applyAlignment="1">
      <alignment vertical="center"/>
    </xf>
    <xf numFmtId="0" fontId="8" fillId="0" borderId="67" xfId="0" applyFont="1" applyBorder="1" applyAlignment="1">
      <alignment horizontal="left" vertical="center" indent="1"/>
    </xf>
    <xf numFmtId="0" fontId="8" fillId="0" borderId="67" xfId="0" applyFont="1" applyBorder="1" applyAlignment="1">
      <alignment vertical="center"/>
    </xf>
    <xf numFmtId="3" fontId="8" fillId="0" borderId="67" xfId="0" applyNumberFormat="1" applyFont="1" applyBorder="1" applyAlignment="1">
      <alignment vertical="center"/>
    </xf>
    <xf numFmtId="0" fontId="8" fillId="0" borderId="68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17" xfId="0" applyBorder="1" applyAlignment="1">
      <alignment horizontal="left" vertical="center" indent="1"/>
    </xf>
    <xf numFmtId="0" fontId="0" fillId="0" borderId="3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horizontal="left" vertical="center" indent="1"/>
    </xf>
    <xf numFmtId="0" fontId="0" fillId="0" borderId="70" xfId="0" applyBorder="1" applyAlignment="1">
      <alignment vertical="center"/>
    </xf>
    <xf numFmtId="3" fontId="0" fillId="0" borderId="70" xfId="0" applyNumberFormat="1" applyBorder="1" applyAlignment="1">
      <alignment vertical="center"/>
    </xf>
    <xf numFmtId="0" fontId="0" fillId="0" borderId="71" xfId="0" applyBorder="1" applyAlignment="1">
      <alignment vertical="center"/>
    </xf>
    <xf numFmtId="3" fontId="8" fillId="0" borderId="53" xfId="0" applyNumberFormat="1" applyFont="1" applyBorder="1" applyAlignment="1">
      <alignment vertical="center"/>
    </xf>
    <xf numFmtId="0" fontId="0" fillId="0" borderId="14" xfId="0" applyFont="1" applyBorder="1" applyAlignment="1">
      <alignment/>
    </xf>
    <xf numFmtId="3" fontId="0" fillId="0" borderId="37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 wrapText="1"/>
    </xf>
    <xf numFmtId="3" fontId="0" fillId="0" borderId="38" xfId="0" applyNumberFormat="1" applyFont="1" applyBorder="1" applyAlignment="1">
      <alignment/>
    </xf>
    <xf numFmtId="0" fontId="0" fillId="0" borderId="17" xfId="0" applyFont="1" applyBorder="1" applyAlignment="1">
      <alignment horizontal="right"/>
    </xf>
    <xf numFmtId="0" fontId="0" fillId="0" borderId="17" xfId="0" applyFont="1" applyBorder="1" applyAlignment="1">
      <alignment horizontal="left"/>
    </xf>
    <xf numFmtId="3" fontId="0" fillId="0" borderId="38" xfId="0" applyNumberFormat="1" applyFont="1" applyBorder="1" applyAlignment="1">
      <alignment horizontal="right"/>
    </xf>
    <xf numFmtId="0" fontId="0" fillId="0" borderId="55" xfId="0" applyFont="1" applyBorder="1" applyAlignment="1">
      <alignment horizontal="right" vertical="center"/>
    </xf>
    <xf numFmtId="0" fontId="0" fillId="0" borderId="55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3" fontId="2" fillId="0" borderId="37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/>
    </xf>
    <xf numFmtId="3" fontId="2" fillId="0" borderId="30" xfId="0" applyNumberFormat="1" applyFont="1" applyBorder="1" applyAlignment="1">
      <alignment horizontal="right"/>
    </xf>
    <xf numFmtId="3" fontId="2" fillId="0" borderId="34" xfId="0" applyNumberFormat="1" applyFont="1" applyBorder="1" applyAlignment="1">
      <alignment horizontal="right"/>
    </xf>
    <xf numFmtId="3" fontId="2" fillId="0" borderId="35" xfId="0" applyNumberFormat="1" applyFont="1" applyBorder="1" applyAlignment="1">
      <alignment horizontal="right"/>
    </xf>
    <xf numFmtId="0" fontId="0" fillId="0" borderId="72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3" fontId="8" fillId="0" borderId="38" xfId="0" applyNumberFormat="1" applyFont="1" applyBorder="1" applyAlignment="1">
      <alignment horizontal="right" vertical="center"/>
    </xf>
    <xf numFmtId="3" fontId="0" fillId="0" borderId="38" xfId="0" applyNumberFormat="1" applyFont="1" applyBorder="1" applyAlignment="1">
      <alignment horizontal="right" vertical="center"/>
    </xf>
    <xf numFmtId="3" fontId="0" fillId="0" borderId="23" xfId="0" applyNumberFormat="1" applyFont="1" applyBorder="1" applyAlignment="1">
      <alignment horizontal="right" vertical="center"/>
    </xf>
    <xf numFmtId="0" fontId="0" fillId="0" borderId="47" xfId="0" applyFont="1" applyBorder="1" applyAlignment="1">
      <alignment horizontal="center" vertical="center"/>
    </xf>
    <xf numFmtId="0" fontId="0" fillId="0" borderId="47" xfId="0" applyFont="1" applyBorder="1" applyAlignment="1" quotePrefix="1">
      <alignment horizontal="center" vertical="center"/>
    </xf>
    <xf numFmtId="0" fontId="0" fillId="0" borderId="47" xfId="0" applyFont="1" applyBorder="1" applyAlignment="1">
      <alignment horizontal="left" vertical="center" wrapText="1"/>
    </xf>
    <xf numFmtId="3" fontId="0" fillId="0" borderId="47" xfId="0" applyNumberFormat="1" applyFont="1" applyBorder="1" applyAlignment="1">
      <alignment horizontal="right" vertical="center"/>
    </xf>
    <xf numFmtId="0" fontId="18" fillId="2" borderId="29" xfId="0" applyFont="1" applyFill="1" applyBorder="1" applyAlignment="1">
      <alignment horizontal="center" vertical="center" wrapText="1"/>
    </xf>
    <xf numFmtId="0" fontId="18" fillId="2" borderId="7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8" fillId="2" borderId="74" xfId="0" applyFont="1" applyFill="1" applyBorder="1" applyAlignment="1">
      <alignment horizontal="center" vertical="center" wrapText="1"/>
    </xf>
    <xf numFmtId="0" fontId="18" fillId="2" borderId="72" xfId="0" applyFont="1" applyFill="1" applyBorder="1" applyAlignment="1">
      <alignment horizontal="center" vertical="center" wrapText="1"/>
    </xf>
    <xf numFmtId="0" fontId="18" fillId="2" borderId="47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18" fillId="2" borderId="75" xfId="0" applyFont="1" applyFill="1" applyBorder="1" applyAlignment="1">
      <alignment horizontal="center" vertical="center" wrapText="1"/>
    </xf>
    <xf numFmtId="0" fontId="18" fillId="2" borderId="65" xfId="0" applyFont="1" applyFill="1" applyBorder="1" applyAlignment="1">
      <alignment horizontal="center" vertical="center" wrapText="1"/>
    </xf>
    <xf numFmtId="0" fontId="18" fillId="2" borderId="76" xfId="0" applyFont="1" applyFill="1" applyBorder="1" applyAlignment="1">
      <alignment horizontal="center" vertical="center" wrapText="1"/>
    </xf>
    <xf numFmtId="0" fontId="18" fillId="2" borderId="46" xfId="0" applyFont="1" applyFill="1" applyBorder="1" applyAlignment="1">
      <alignment horizontal="center" vertical="center" wrapText="1"/>
    </xf>
    <xf numFmtId="0" fontId="18" fillId="2" borderId="77" xfId="0" applyFont="1" applyFill="1" applyBorder="1" applyAlignment="1">
      <alignment horizontal="center" vertical="center" wrapText="1"/>
    </xf>
    <xf numFmtId="0" fontId="18" fillId="2" borderId="60" xfId="0" applyFont="1" applyFill="1" applyBorder="1" applyAlignment="1">
      <alignment horizontal="center" vertical="center" wrapText="1"/>
    </xf>
    <xf numFmtId="0" fontId="18" fillId="2" borderId="22" xfId="0" applyFont="1" applyFill="1" applyBorder="1" applyAlignment="1">
      <alignment horizontal="center" vertical="center" wrapText="1"/>
    </xf>
    <xf numFmtId="0" fontId="18" fillId="2" borderId="78" xfId="0" applyFont="1" applyFill="1" applyBorder="1" applyAlignment="1">
      <alignment horizontal="center" vertical="center" wrapText="1"/>
    </xf>
    <xf numFmtId="0" fontId="18" fillId="2" borderId="79" xfId="0" applyFont="1" applyFill="1" applyBorder="1" applyAlignment="1">
      <alignment horizontal="center" vertical="center" wrapText="1"/>
    </xf>
    <xf numFmtId="0" fontId="18" fillId="2" borderId="80" xfId="0" applyFont="1" applyFill="1" applyBorder="1" applyAlignment="1">
      <alignment horizontal="center" vertical="center" wrapText="1"/>
    </xf>
    <xf numFmtId="0" fontId="18" fillId="2" borderId="81" xfId="0" applyFont="1" applyFill="1" applyBorder="1" applyAlignment="1">
      <alignment horizontal="center" vertical="center" wrapText="1"/>
    </xf>
    <xf numFmtId="0" fontId="18" fillId="2" borderId="82" xfId="0" applyFont="1" applyFill="1" applyBorder="1" applyAlignment="1">
      <alignment horizontal="center" vertical="center" wrapText="1"/>
    </xf>
    <xf numFmtId="0" fontId="18" fillId="2" borderId="41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58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18" fillId="2" borderId="50" xfId="0" applyFont="1" applyFill="1" applyBorder="1" applyAlignment="1">
      <alignment horizontal="center" vertical="center" wrapText="1"/>
    </xf>
    <xf numFmtId="0" fontId="18" fillId="2" borderId="83" xfId="0" applyFont="1" applyFill="1" applyBorder="1" applyAlignment="1">
      <alignment horizontal="center" vertical="center" wrapText="1"/>
    </xf>
    <xf numFmtId="0" fontId="18" fillId="2" borderId="84" xfId="0" applyFont="1" applyFill="1" applyBorder="1" applyAlignment="1">
      <alignment horizontal="center" vertical="center" wrapText="1"/>
    </xf>
    <xf numFmtId="0" fontId="18" fillId="2" borderId="49" xfId="0" applyFont="1" applyFill="1" applyBorder="1" applyAlignment="1">
      <alignment horizontal="center" vertical="center" wrapText="1"/>
    </xf>
    <xf numFmtId="0" fontId="18" fillId="2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0" fillId="33" borderId="47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5" fillId="33" borderId="47" xfId="0" applyFont="1" applyFill="1" applyBorder="1" applyAlignment="1">
      <alignment horizontal="center" vertical="center"/>
    </xf>
    <xf numFmtId="0" fontId="15" fillId="33" borderId="46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15" fillId="33" borderId="48" xfId="0" applyFont="1" applyFill="1" applyBorder="1" applyAlignment="1">
      <alignment horizontal="center" vertical="center" wrapText="1"/>
    </xf>
    <xf numFmtId="0" fontId="15" fillId="33" borderId="60" xfId="0" applyFont="1" applyFill="1" applyBorder="1" applyAlignment="1">
      <alignment horizontal="center" vertical="center" wrapText="1"/>
    </xf>
    <xf numFmtId="0" fontId="15" fillId="33" borderId="25" xfId="0" applyFont="1" applyFill="1" applyBorder="1" applyAlignment="1">
      <alignment horizontal="center" vertical="center" wrapText="1"/>
    </xf>
    <xf numFmtId="0" fontId="15" fillId="33" borderId="78" xfId="0" applyFont="1" applyFill="1" applyBorder="1" applyAlignment="1">
      <alignment horizontal="center" vertical="center" wrapText="1"/>
    </xf>
    <xf numFmtId="0" fontId="15" fillId="33" borderId="79" xfId="0" applyFont="1" applyFill="1" applyBorder="1" applyAlignment="1">
      <alignment horizontal="center" vertical="center" wrapText="1"/>
    </xf>
    <xf numFmtId="0" fontId="15" fillId="33" borderId="80" xfId="0" applyFont="1" applyFill="1" applyBorder="1" applyAlignment="1">
      <alignment horizontal="center" vertical="center" wrapText="1"/>
    </xf>
    <xf numFmtId="0" fontId="20" fillId="33" borderId="50" xfId="0" applyFont="1" applyFill="1" applyBorder="1" applyAlignment="1">
      <alignment horizontal="center" vertical="center" wrapText="1"/>
    </xf>
    <xf numFmtId="0" fontId="20" fillId="33" borderId="83" xfId="0" applyFont="1" applyFill="1" applyBorder="1" applyAlignment="1">
      <alignment horizontal="center" vertical="center" wrapText="1"/>
    </xf>
    <xf numFmtId="0" fontId="20" fillId="33" borderId="84" xfId="0" applyFont="1" applyFill="1" applyBorder="1" applyAlignment="1">
      <alignment horizontal="center" vertical="center" wrapText="1"/>
    </xf>
    <xf numFmtId="0" fontId="20" fillId="33" borderId="81" xfId="0" applyFont="1" applyFill="1" applyBorder="1" applyAlignment="1">
      <alignment horizontal="center" vertical="center" wrapText="1"/>
    </xf>
    <xf numFmtId="0" fontId="20" fillId="33" borderId="82" xfId="0" applyFont="1" applyFill="1" applyBorder="1" applyAlignment="1">
      <alignment horizontal="center" vertical="center" wrapText="1"/>
    </xf>
    <xf numFmtId="0" fontId="20" fillId="33" borderId="41" xfId="0" applyFont="1" applyFill="1" applyBorder="1" applyAlignment="1">
      <alignment horizontal="center" vertical="center" wrapText="1"/>
    </xf>
    <xf numFmtId="0" fontId="20" fillId="33" borderId="58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5" fillId="33" borderId="58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8" fillId="33" borderId="47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 wrapText="1"/>
    </xf>
    <xf numFmtId="0" fontId="8" fillId="33" borderId="60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78" xfId="0" applyFont="1" applyFill="1" applyBorder="1" applyAlignment="1">
      <alignment horizontal="center" vertical="center" wrapText="1"/>
    </xf>
    <xf numFmtId="0" fontId="8" fillId="33" borderId="79" xfId="0" applyFont="1" applyFill="1" applyBorder="1" applyAlignment="1">
      <alignment horizontal="center" vertical="center" wrapText="1"/>
    </xf>
    <xf numFmtId="0" fontId="8" fillId="33" borderId="80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5" fillId="33" borderId="83" xfId="0" applyFont="1" applyFill="1" applyBorder="1" applyAlignment="1">
      <alignment horizontal="center" vertical="center" wrapText="1"/>
    </xf>
    <xf numFmtId="0" fontId="5" fillId="33" borderId="84" xfId="0" applyFont="1" applyFill="1" applyBorder="1" applyAlignment="1">
      <alignment horizontal="center" vertical="center" wrapText="1"/>
    </xf>
    <xf numFmtId="0" fontId="5" fillId="33" borderId="81" xfId="0" applyFont="1" applyFill="1" applyBorder="1" applyAlignment="1">
      <alignment horizontal="center" vertical="center" wrapText="1"/>
    </xf>
    <xf numFmtId="0" fontId="5" fillId="33" borderId="82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5" fillId="33" borderId="10" xfId="0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 wrapText="1"/>
    </xf>
    <xf numFmtId="0" fontId="5" fillId="33" borderId="85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76" xfId="0" applyFont="1" applyFill="1" applyBorder="1" applyAlignment="1">
      <alignment horizontal="center" vertical="center" wrapText="1"/>
    </xf>
    <xf numFmtId="0" fontId="8" fillId="33" borderId="46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33" borderId="54" xfId="0" applyFont="1" applyFill="1" applyBorder="1" applyAlignment="1">
      <alignment horizontal="center" vertical="center"/>
    </xf>
    <xf numFmtId="0" fontId="8" fillId="33" borderId="55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showGridLines="0" zoomScalePageLayoutView="0" workbookViewId="0" topLeftCell="D1">
      <selection activeCell="F6" sqref="F6:G6"/>
    </sheetView>
  </sheetViews>
  <sheetFormatPr defaultColWidth="9.00390625" defaultRowHeight="12.75"/>
  <cols>
    <col min="1" max="1" width="5.875" style="0" customWidth="1"/>
    <col min="2" max="2" width="8.875" style="0" bestFit="1" customWidth="1"/>
    <col min="3" max="3" width="33.00390625" style="0" customWidth="1"/>
    <col min="4" max="4" width="14.375" style="0" customWidth="1"/>
    <col min="5" max="5" width="15.00390625" style="10" customWidth="1"/>
    <col min="6" max="7" width="16.75390625" style="10" customWidth="1"/>
    <col min="8" max="14" width="15.00390625" style="10" customWidth="1"/>
  </cols>
  <sheetData>
    <row r="1" spans="1:14" ht="92.25" customHeight="1">
      <c r="A1" s="48"/>
      <c r="B1" s="48"/>
      <c r="C1" s="48"/>
      <c r="D1" s="48"/>
      <c r="E1" s="49"/>
      <c r="F1" s="49"/>
      <c r="G1" s="49"/>
      <c r="H1" s="46"/>
      <c r="I1" s="49"/>
      <c r="J1" s="46"/>
      <c r="K1" s="49"/>
      <c r="L1" s="236" t="s">
        <v>179</v>
      </c>
      <c r="M1" s="236"/>
      <c r="N1" s="236"/>
    </row>
    <row r="2" spans="1:14" ht="47.25" customHeight="1">
      <c r="A2" s="241" t="s">
        <v>143</v>
      </c>
      <c r="B2" s="241"/>
      <c r="C2" s="241"/>
      <c r="D2" s="241"/>
      <c r="E2" s="241"/>
      <c r="F2" s="242"/>
      <c r="G2" s="241"/>
      <c r="H2" s="241"/>
      <c r="I2" s="50"/>
      <c r="J2" s="49"/>
      <c r="K2" s="49"/>
      <c r="L2" s="49"/>
      <c r="M2" s="49"/>
      <c r="N2" s="49"/>
    </row>
    <row r="3" spans="1:14" ht="9.75" customHeight="1" thickBot="1">
      <c r="A3" s="50"/>
      <c r="B3" s="50"/>
      <c r="C3" s="50"/>
      <c r="D3" s="50"/>
      <c r="E3" s="50"/>
      <c r="F3" s="50"/>
      <c r="G3" s="50"/>
      <c r="H3" s="11"/>
      <c r="I3" s="11"/>
      <c r="J3" s="49"/>
      <c r="K3" s="49"/>
      <c r="L3" s="2" t="s">
        <v>0</v>
      </c>
      <c r="M3" s="2"/>
      <c r="N3" s="2"/>
    </row>
    <row r="4" spans="1:14" s="3" customFormat="1" ht="15" customHeight="1" thickBot="1">
      <c r="A4" s="243" t="s">
        <v>1</v>
      </c>
      <c r="B4" s="245" t="s">
        <v>4</v>
      </c>
      <c r="C4" s="247" t="s">
        <v>5</v>
      </c>
      <c r="D4" s="250" t="s">
        <v>40</v>
      </c>
      <c r="E4" s="259" t="s">
        <v>2</v>
      </c>
      <c r="F4" s="260"/>
      <c r="G4" s="260"/>
      <c r="H4" s="260"/>
      <c r="I4" s="260"/>
      <c r="J4" s="260"/>
      <c r="K4" s="260"/>
      <c r="L4" s="260"/>
      <c r="M4" s="260"/>
      <c r="N4" s="261"/>
    </row>
    <row r="5" spans="1:14" s="3" customFormat="1" ht="12" customHeight="1">
      <c r="A5" s="244"/>
      <c r="B5" s="246"/>
      <c r="C5" s="248"/>
      <c r="D5" s="251"/>
      <c r="E5" s="253" t="s">
        <v>6</v>
      </c>
      <c r="F5" s="255" t="s">
        <v>2</v>
      </c>
      <c r="G5" s="256"/>
      <c r="H5" s="256"/>
      <c r="I5" s="256"/>
      <c r="J5" s="256"/>
      <c r="K5" s="256"/>
      <c r="L5" s="253" t="s">
        <v>8</v>
      </c>
      <c r="M5" s="234" t="s">
        <v>2</v>
      </c>
      <c r="N5" s="235"/>
    </row>
    <row r="6" spans="1:14" s="3" customFormat="1" ht="36" customHeight="1">
      <c r="A6" s="244"/>
      <c r="B6" s="246"/>
      <c r="C6" s="248"/>
      <c r="D6" s="251"/>
      <c r="E6" s="253"/>
      <c r="F6" s="257" t="s">
        <v>30</v>
      </c>
      <c r="G6" s="258"/>
      <c r="H6" s="239" t="s">
        <v>31</v>
      </c>
      <c r="I6" s="239" t="s">
        <v>37</v>
      </c>
      <c r="J6" s="239" t="s">
        <v>38</v>
      </c>
      <c r="K6" s="262" t="s">
        <v>164</v>
      </c>
      <c r="L6" s="253"/>
      <c r="M6" s="237" t="s">
        <v>43</v>
      </c>
      <c r="N6" s="158" t="s">
        <v>7</v>
      </c>
    </row>
    <row r="7" spans="1:14" s="5" customFormat="1" ht="167.25" customHeight="1" thickBot="1">
      <c r="A7" s="238"/>
      <c r="B7" s="240"/>
      <c r="C7" s="249"/>
      <c r="D7" s="252"/>
      <c r="E7" s="254"/>
      <c r="F7" s="159" t="s">
        <v>29</v>
      </c>
      <c r="G7" s="160" t="s">
        <v>32</v>
      </c>
      <c r="H7" s="240"/>
      <c r="I7" s="240"/>
      <c r="J7" s="240"/>
      <c r="K7" s="263"/>
      <c r="L7" s="254"/>
      <c r="M7" s="238"/>
      <c r="N7" s="161" t="s">
        <v>42</v>
      </c>
    </row>
    <row r="8" spans="1:14" s="3" customFormat="1" ht="12.75">
      <c r="A8" s="47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67">
        <v>14</v>
      </c>
    </row>
    <row r="9" spans="1:14" s="3" customFormat="1" ht="13.5" thickBot="1">
      <c r="A9" s="51" t="s">
        <v>44</v>
      </c>
      <c r="B9" s="52"/>
      <c r="C9" s="52" t="s">
        <v>45</v>
      </c>
      <c r="D9" s="53">
        <f>SUM(D10:D13)</f>
        <v>8653858</v>
      </c>
      <c r="E9" s="53">
        <f>SUM(E10:E13)</f>
        <v>1035939</v>
      </c>
      <c r="F9" s="168">
        <f aca="true" t="shared" si="0" ref="F9:L9">SUM(F10:F13)</f>
        <v>0</v>
      </c>
      <c r="G9" s="53">
        <f t="shared" si="0"/>
        <v>324900</v>
      </c>
      <c r="H9" s="53">
        <f t="shared" si="0"/>
        <v>711039</v>
      </c>
      <c r="I9" s="53">
        <f t="shared" si="0"/>
        <v>0</v>
      </c>
      <c r="J9" s="53">
        <f t="shared" si="0"/>
        <v>0</v>
      </c>
      <c r="K9" s="53">
        <f t="shared" si="0"/>
        <v>0</v>
      </c>
      <c r="L9" s="53">
        <f t="shared" si="0"/>
        <v>7617919</v>
      </c>
      <c r="M9" s="54">
        <f>SUM(M10:M13)</f>
        <v>7617919</v>
      </c>
      <c r="N9" s="154">
        <v>0</v>
      </c>
    </row>
    <row r="10" spans="1:14" s="3" customFormat="1" ht="12.75">
      <c r="A10" s="56"/>
      <c r="B10" s="57" t="s">
        <v>46</v>
      </c>
      <c r="C10" s="58" t="s">
        <v>47</v>
      </c>
      <c r="D10" s="59">
        <v>2124919</v>
      </c>
      <c r="E10" s="59">
        <f>D10-L10</f>
        <v>300000</v>
      </c>
      <c r="F10" s="59">
        <v>0</v>
      </c>
      <c r="G10" s="60">
        <f>E10-F10-H10-I10-J10-K10</f>
        <v>300000</v>
      </c>
      <c r="H10" s="59">
        <v>0</v>
      </c>
      <c r="I10" s="59">
        <v>0</v>
      </c>
      <c r="J10" s="59">
        <v>0</v>
      </c>
      <c r="K10" s="59">
        <v>0</v>
      </c>
      <c r="L10" s="61">
        <v>1824919</v>
      </c>
      <c r="M10" s="61">
        <v>1824919</v>
      </c>
      <c r="N10" s="153">
        <v>0</v>
      </c>
    </row>
    <row r="11" spans="1:14" s="3" customFormat="1" ht="22.5">
      <c r="A11" s="63"/>
      <c r="B11" s="64" t="s">
        <v>48</v>
      </c>
      <c r="C11" s="65" t="s">
        <v>49</v>
      </c>
      <c r="D11" s="60">
        <v>6504039</v>
      </c>
      <c r="E11" s="59">
        <f>D11-L11</f>
        <v>711039</v>
      </c>
      <c r="F11" s="59">
        <v>0</v>
      </c>
      <c r="G11" s="60">
        <f>E11-F11-H11-I11-J11-K11</f>
        <v>0</v>
      </c>
      <c r="H11" s="59">
        <v>711039</v>
      </c>
      <c r="I11" s="60">
        <v>0</v>
      </c>
      <c r="J11" s="60">
        <v>0</v>
      </c>
      <c r="K11" s="60">
        <v>0</v>
      </c>
      <c r="L11" s="61">
        <v>5793000</v>
      </c>
      <c r="M11" s="61">
        <v>5793000</v>
      </c>
      <c r="N11" s="152">
        <v>0</v>
      </c>
    </row>
    <row r="12" spans="1:14" s="3" customFormat="1" ht="12.75">
      <c r="A12" s="67"/>
      <c r="B12" s="64" t="s">
        <v>50</v>
      </c>
      <c r="C12" s="68" t="s">
        <v>51</v>
      </c>
      <c r="D12" s="60">
        <v>21400</v>
      </c>
      <c r="E12" s="59">
        <f>D12-L12</f>
        <v>21400</v>
      </c>
      <c r="F12" s="59">
        <v>0</v>
      </c>
      <c r="G12" s="60">
        <f>E12-F12-H12-I12-J12-K12</f>
        <v>21400</v>
      </c>
      <c r="H12" s="59">
        <v>0</v>
      </c>
      <c r="I12" s="60">
        <v>0</v>
      </c>
      <c r="J12" s="60">
        <v>0</v>
      </c>
      <c r="K12" s="60">
        <v>0</v>
      </c>
      <c r="L12" s="60">
        <v>0</v>
      </c>
      <c r="M12" s="61">
        <v>0</v>
      </c>
      <c r="N12" s="152">
        <v>0</v>
      </c>
    </row>
    <row r="13" spans="1:14" s="3" customFormat="1" ht="12.75">
      <c r="A13" s="69"/>
      <c r="B13" s="57" t="s">
        <v>52</v>
      </c>
      <c r="C13" s="58" t="s">
        <v>53</v>
      </c>
      <c r="D13" s="59">
        <v>3500</v>
      </c>
      <c r="E13" s="59">
        <f>D13-L13</f>
        <v>3500</v>
      </c>
      <c r="F13" s="59">
        <v>0</v>
      </c>
      <c r="G13" s="60">
        <f>E13-F13-H13-I13-J13-K13</f>
        <v>3500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61">
        <v>0</v>
      </c>
      <c r="N13" s="152">
        <v>0</v>
      </c>
    </row>
    <row r="14" spans="1:14" s="3" customFormat="1" ht="13.5" thickBot="1">
      <c r="A14" s="51" t="s">
        <v>54</v>
      </c>
      <c r="B14" s="52"/>
      <c r="C14" s="52" t="s">
        <v>55</v>
      </c>
      <c r="D14" s="53">
        <f>D15</f>
        <v>5000</v>
      </c>
      <c r="E14" s="53">
        <f>E15</f>
        <v>5000</v>
      </c>
      <c r="F14" s="54">
        <f>F15</f>
        <v>0</v>
      </c>
      <c r="G14" s="53">
        <f>G15</f>
        <v>5000</v>
      </c>
      <c r="H14" s="54">
        <f>H15</f>
        <v>0</v>
      </c>
      <c r="I14" s="54">
        <f>I15</f>
        <v>0</v>
      </c>
      <c r="J14" s="54">
        <f>J15</f>
        <v>0</v>
      </c>
      <c r="K14" s="54">
        <f>K15</f>
        <v>0</v>
      </c>
      <c r="L14" s="70">
        <v>0</v>
      </c>
      <c r="M14" s="71">
        <f>M15</f>
        <v>0</v>
      </c>
      <c r="N14" s="154"/>
    </row>
    <row r="15" spans="1:14" s="3" customFormat="1" ht="12.75">
      <c r="A15" s="72"/>
      <c r="B15" s="73" t="s">
        <v>56</v>
      </c>
      <c r="C15" s="74" t="s">
        <v>53</v>
      </c>
      <c r="D15" s="75">
        <v>5000</v>
      </c>
      <c r="E15" s="59">
        <f>D15-L15</f>
        <v>5000</v>
      </c>
      <c r="F15" s="59">
        <v>0</v>
      </c>
      <c r="G15" s="60">
        <f>E15-F15-H15-I15-J15-K15</f>
        <v>5000</v>
      </c>
      <c r="H15" s="59">
        <v>0</v>
      </c>
      <c r="I15" s="75">
        <v>0</v>
      </c>
      <c r="J15" s="75">
        <v>0</v>
      </c>
      <c r="K15" s="75">
        <v>0</v>
      </c>
      <c r="L15" s="76">
        <v>0</v>
      </c>
      <c r="M15" s="61">
        <v>0</v>
      </c>
      <c r="N15" s="62">
        <v>0</v>
      </c>
    </row>
    <row r="16" spans="1:14" s="3" customFormat="1" ht="13.5" thickBot="1">
      <c r="A16" s="77">
        <v>600</v>
      </c>
      <c r="B16" s="78"/>
      <c r="C16" s="78" t="s">
        <v>57</v>
      </c>
      <c r="D16" s="79">
        <f>SUM(D17:D19)</f>
        <v>5505980</v>
      </c>
      <c r="E16" s="79">
        <f>SUM(E17:E19)</f>
        <v>1826180</v>
      </c>
      <c r="F16" s="79">
        <f aca="true" t="shared" si="1" ref="F16:L16">SUM(F17:F19)</f>
        <v>1680</v>
      </c>
      <c r="G16" s="79">
        <f t="shared" si="1"/>
        <v>1824500</v>
      </c>
      <c r="H16" s="79">
        <f t="shared" si="1"/>
        <v>0</v>
      </c>
      <c r="I16" s="79">
        <f t="shared" si="1"/>
        <v>0</v>
      </c>
      <c r="J16" s="79">
        <f t="shared" si="1"/>
        <v>0</v>
      </c>
      <c r="K16" s="79">
        <f t="shared" si="1"/>
        <v>0</v>
      </c>
      <c r="L16" s="79">
        <f t="shared" si="1"/>
        <v>3679800</v>
      </c>
      <c r="M16" s="80">
        <f>SUM(M17:M19)</f>
        <v>3679800</v>
      </c>
      <c r="N16" s="81">
        <f>SUM(N17:N19)</f>
        <v>0</v>
      </c>
    </row>
    <row r="17" spans="1:14" s="3" customFormat="1" ht="12.75">
      <c r="A17" s="82"/>
      <c r="B17" s="58">
        <v>60004</v>
      </c>
      <c r="C17" s="58" t="s">
        <v>58</v>
      </c>
      <c r="D17" s="59">
        <v>1346000</v>
      </c>
      <c r="E17" s="59">
        <f>D17-L17</f>
        <v>1346000</v>
      </c>
      <c r="F17" s="59">
        <v>0</v>
      </c>
      <c r="G17" s="60">
        <f>E17-F17-H17-I17-J17-K17</f>
        <v>1346000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61">
        <v>0</v>
      </c>
      <c r="N17" s="62">
        <v>0</v>
      </c>
    </row>
    <row r="18" spans="1:14" s="3" customFormat="1" ht="12.75">
      <c r="A18" s="83"/>
      <c r="B18" s="68">
        <v>60016</v>
      </c>
      <c r="C18" s="68" t="s">
        <v>59</v>
      </c>
      <c r="D18" s="60">
        <v>4071480</v>
      </c>
      <c r="E18" s="59">
        <f>D18-L18</f>
        <v>441680</v>
      </c>
      <c r="F18" s="59">
        <v>1680</v>
      </c>
      <c r="G18" s="60">
        <f>E18-F18-H18-I18-J18-K18</f>
        <v>440000</v>
      </c>
      <c r="H18" s="59">
        <v>0</v>
      </c>
      <c r="I18" s="60">
        <v>0</v>
      </c>
      <c r="J18" s="60">
        <v>0</v>
      </c>
      <c r="K18" s="60">
        <v>0</v>
      </c>
      <c r="L18" s="60">
        <v>3629800</v>
      </c>
      <c r="M18" s="60">
        <v>3629800</v>
      </c>
      <c r="N18" s="66">
        <v>0</v>
      </c>
    </row>
    <row r="19" spans="1:14" ht="12.75">
      <c r="A19" s="83"/>
      <c r="B19" s="68">
        <v>60095</v>
      </c>
      <c r="C19" s="68" t="s">
        <v>53</v>
      </c>
      <c r="D19" s="60">
        <v>88500</v>
      </c>
      <c r="E19" s="59">
        <f>D19-L19</f>
        <v>38500</v>
      </c>
      <c r="F19" s="59">
        <v>0</v>
      </c>
      <c r="G19" s="60">
        <f>E19-F19-H19-I19-J19-K19</f>
        <v>38500</v>
      </c>
      <c r="H19" s="59">
        <v>0</v>
      </c>
      <c r="I19" s="60">
        <v>0</v>
      </c>
      <c r="J19" s="60">
        <v>0</v>
      </c>
      <c r="K19" s="60">
        <v>0</v>
      </c>
      <c r="L19" s="60">
        <v>50000</v>
      </c>
      <c r="M19" s="60">
        <v>50000</v>
      </c>
      <c r="N19" s="66">
        <v>0</v>
      </c>
    </row>
    <row r="20" spans="1:14" ht="13.5" thickBot="1">
      <c r="A20" s="77">
        <v>630</v>
      </c>
      <c r="B20" s="52"/>
      <c r="C20" s="52" t="s">
        <v>60</v>
      </c>
      <c r="D20" s="53">
        <f>D21</f>
        <v>80280</v>
      </c>
      <c r="E20" s="53">
        <f>E21</f>
        <v>55280</v>
      </c>
      <c r="F20" s="53">
        <f>F21</f>
        <v>0</v>
      </c>
      <c r="G20" s="53">
        <f>G21</f>
        <v>55280</v>
      </c>
      <c r="H20" s="53">
        <f>H21</f>
        <v>0</v>
      </c>
      <c r="I20" s="53">
        <f>I21</f>
        <v>0</v>
      </c>
      <c r="J20" s="53">
        <f>J21</f>
        <v>0</v>
      </c>
      <c r="K20" s="53">
        <f>K21</f>
        <v>0</v>
      </c>
      <c r="L20" s="54">
        <f>L21</f>
        <v>25000</v>
      </c>
      <c r="M20" s="54">
        <f>SUM(M21)</f>
        <v>25000</v>
      </c>
      <c r="N20" s="55">
        <f>SUM(N21)</f>
        <v>0</v>
      </c>
    </row>
    <row r="21" spans="1:14" ht="12.75">
      <c r="A21" s="72"/>
      <c r="B21" s="74">
        <v>63095</v>
      </c>
      <c r="C21" s="74" t="s">
        <v>53</v>
      </c>
      <c r="D21" s="75">
        <v>80280</v>
      </c>
      <c r="E21" s="59">
        <f>D21-L21</f>
        <v>55280</v>
      </c>
      <c r="F21" s="59">
        <v>0</v>
      </c>
      <c r="G21" s="60">
        <f>E21-F21-H21-I21-J21-K21</f>
        <v>55280</v>
      </c>
      <c r="H21" s="59">
        <v>0</v>
      </c>
      <c r="I21" s="75">
        <v>0</v>
      </c>
      <c r="J21" s="84">
        <v>0</v>
      </c>
      <c r="K21" s="84">
        <v>0</v>
      </c>
      <c r="L21" s="84">
        <v>25000</v>
      </c>
      <c r="M21" s="84">
        <v>25000</v>
      </c>
      <c r="N21" s="85">
        <v>0</v>
      </c>
    </row>
    <row r="22" spans="1:14" ht="13.5" thickBot="1">
      <c r="A22" s="77">
        <v>700</v>
      </c>
      <c r="B22" s="78"/>
      <c r="C22" s="78" t="s">
        <v>61</v>
      </c>
      <c r="D22" s="79">
        <f>D23+D24</f>
        <v>3232950</v>
      </c>
      <c r="E22" s="79">
        <f>E23+E24</f>
        <v>322950</v>
      </c>
      <c r="F22" s="79">
        <f aca="true" t="shared" si="2" ref="F22:L22">F23+F24</f>
        <v>34880</v>
      </c>
      <c r="G22" s="79">
        <f t="shared" si="2"/>
        <v>287570</v>
      </c>
      <c r="H22" s="79">
        <f t="shared" si="2"/>
        <v>0</v>
      </c>
      <c r="I22" s="79">
        <f t="shared" si="2"/>
        <v>500</v>
      </c>
      <c r="J22" s="79">
        <f t="shared" si="2"/>
        <v>0</v>
      </c>
      <c r="K22" s="79">
        <f t="shared" si="2"/>
        <v>0</v>
      </c>
      <c r="L22" s="79">
        <f t="shared" si="2"/>
        <v>2910000</v>
      </c>
      <c r="M22" s="80">
        <f>M23+M24</f>
        <v>2910000</v>
      </c>
      <c r="N22" s="81">
        <f>N23+N24</f>
        <v>0</v>
      </c>
    </row>
    <row r="23" spans="1:14" ht="12.75">
      <c r="A23" s="86"/>
      <c r="B23" s="58">
        <v>70005</v>
      </c>
      <c r="C23" s="87" t="s">
        <v>62</v>
      </c>
      <c r="D23" s="59">
        <v>231580</v>
      </c>
      <c r="E23" s="59">
        <f>D23-L23</f>
        <v>81580</v>
      </c>
      <c r="F23" s="59">
        <v>3580</v>
      </c>
      <c r="G23" s="60">
        <f>E23-F23-H23-I23-J23-K23</f>
        <v>78000</v>
      </c>
      <c r="H23" s="59">
        <v>0</v>
      </c>
      <c r="I23" s="59">
        <v>0</v>
      </c>
      <c r="J23" s="59">
        <v>0</v>
      </c>
      <c r="K23" s="59">
        <v>0</v>
      </c>
      <c r="L23" s="59">
        <v>150000</v>
      </c>
      <c r="M23" s="59">
        <v>150000</v>
      </c>
      <c r="N23" s="88">
        <v>0</v>
      </c>
    </row>
    <row r="24" spans="1:14" ht="12.75">
      <c r="A24" s="89"/>
      <c r="B24" s="68">
        <v>70095</v>
      </c>
      <c r="C24" s="68" t="s">
        <v>53</v>
      </c>
      <c r="D24" s="60">
        <v>3001370</v>
      </c>
      <c r="E24" s="59">
        <f>D24-L24</f>
        <v>241370</v>
      </c>
      <c r="F24" s="59">
        <v>31300</v>
      </c>
      <c r="G24" s="60">
        <f>E24-F24-H24-I24-J24-K24</f>
        <v>209570</v>
      </c>
      <c r="H24" s="59">
        <v>0</v>
      </c>
      <c r="I24" s="59">
        <v>500</v>
      </c>
      <c r="J24" s="59">
        <v>0</v>
      </c>
      <c r="K24" s="59">
        <v>0</v>
      </c>
      <c r="L24" s="59">
        <v>2760000</v>
      </c>
      <c r="M24" s="61">
        <v>2760000</v>
      </c>
      <c r="N24" s="90">
        <v>0</v>
      </c>
    </row>
    <row r="25" spans="1:14" ht="13.5" thickBot="1">
      <c r="A25" s="77">
        <v>710</v>
      </c>
      <c r="B25" s="78"/>
      <c r="C25" s="78" t="s">
        <v>63</v>
      </c>
      <c r="D25" s="79">
        <f aca="true" t="shared" si="3" ref="D25:N25">SUM(D26:D28)</f>
        <v>676200</v>
      </c>
      <c r="E25" s="79">
        <f t="shared" si="3"/>
        <v>676200</v>
      </c>
      <c r="F25" s="79">
        <f t="shared" si="3"/>
        <v>16500</v>
      </c>
      <c r="G25" s="79">
        <f t="shared" si="3"/>
        <v>659700</v>
      </c>
      <c r="H25" s="79">
        <f t="shared" si="3"/>
        <v>0</v>
      </c>
      <c r="I25" s="79">
        <f t="shared" si="3"/>
        <v>0</v>
      </c>
      <c r="J25" s="79">
        <f t="shared" si="3"/>
        <v>0</v>
      </c>
      <c r="K25" s="79">
        <f t="shared" si="3"/>
        <v>0</v>
      </c>
      <c r="L25" s="79">
        <f t="shared" si="3"/>
        <v>0</v>
      </c>
      <c r="M25" s="80">
        <f t="shared" si="3"/>
        <v>0</v>
      </c>
      <c r="N25" s="81">
        <f t="shared" si="3"/>
        <v>0</v>
      </c>
    </row>
    <row r="26" spans="1:14" ht="12.75">
      <c r="A26" s="83"/>
      <c r="B26" s="58">
        <v>71004</v>
      </c>
      <c r="C26" s="87" t="s">
        <v>64</v>
      </c>
      <c r="D26" s="59">
        <v>435000</v>
      </c>
      <c r="E26" s="59">
        <f>D26-L26</f>
        <v>435000</v>
      </c>
      <c r="F26" s="59">
        <v>15000</v>
      </c>
      <c r="G26" s="60">
        <f>E26-F26-H26-I26-J26-K26</f>
        <v>420000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61">
        <v>0</v>
      </c>
      <c r="N26" s="88">
        <v>0</v>
      </c>
    </row>
    <row r="27" spans="1:14" ht="12.75">
      <c r="A27" s="83"/>
      <c r="B27" s="68">
        <v>71014</v>
      </c>
      <c r="C27" s="65" t="s">
        <v>65</v>
      </c>
      <c r="D27" s="60">
        <v>105500</v>
      </c>
      <c r="E27" s="59">
        <f>D27-L27</f>
        <v>105500</v>
      </c>
      <c r="F27" s="59">
        <v>1500</v>
      </c>
      <c r="G27" s="60">
        <f>E27-F27-H27-I27-J27-K27</f>
        <v>104000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61">
        <v>0</v>
      </c>
      <c r="N27" s="90">
        <v>0</v>
      </c>
    </row>
    <row r="28" spans="1:14" ht="12.75">
      <c r="A28" s="89"/>
      <c r="B28" s="68">
        <v>71035</v>
      </c>
      <c r="C28" s="68" t="s">
        <v>66</v>
      </c>
      <c r="D28" s="60">
        <v>135700</v>
      </c>
      <c r="E28" s="59">
        <f>D28-L28</f>
        <v>135700</v>
      </c>
      <c r="F28" s="59">
        <v>0</v>
      </c>
      <c r="G28" s="60">
        <f>E28-F28-H28-I28-J28-K28</f>
        <v>135700</v>
      </c>
      <c r="H28" s="59">
        <v>0</v>
      </c>
      <c r="I28" s="60">
        <v>0</v>
      </c>
      <c r="J28" s="60">
        <v>0</v>
      </c>
      <c r="K28" s="60">
        <v>0</v>
      </c>
      <c r="L28" s="60">
        <v>0</v>
      </c>
      <c r="M28" s="61">
        <v>0</v>
      </c>
      <c r="N28" s="90">
        <v>0</v>
      </c>
    </row>
    <row r="29" spans="1:14" ht="13.5" thickBot="1">
      <c r="A29" s="77">
        <v>750</v>
      </c>
      <c r="B29" s="78"/>
      <c r="C29" s="78" t="s">
        <v>67</v>
      </c>
      <c r="D29" s="79">
        <f>SUM(D30:D34)</f>
        <v>4167310</v>
      </c>
      <c r="E29" s="79">
        <f>SUM(E30:E34)</f>
        <v>4002610</v>
      </c>
      <c r="F29" s="79">
        <f aca="true" t="shared" si="4" ref="F29:L29">SUM(F30:F34)</f>
        <v>2795730</v>
      </c>
      <c r="G29" s="79">
        <f t="shared" si="4"/>
        <v>997080</v>
      </c>
      <c r="H29" s="79">
        <f t="shared" si="4"/>
        <v>0</v>
      </c>
      <c r="I29" s="79">
        <f t="shared" si="4"/>
        <v>209800</v>
      </c>
      <c r="J29" s="79">
        <f t="shared" si="4"/>
        <v>0</v>
      </c>
      <c r="K29" s="79">
        <f t="shared" si="4"/>
        <v>0</v>
      </c>
      <c r="L29" s="79">
        <f t="shared" si="4"/>
        <v>164700</v>
      </c>
      <c r="M29" s="80">
        <f>M30+M31+M32+M34</f>
        <v>164700</v>
      </c>
      <c r="N29" s="81">
        <f>N30+N31+N32+N34</f>
        <v>0</v>
      </c>
    </row>
    <row r="30" spans="1:14" ht="12.75">
      <c r="A30" s="83"/>
      <c r="B30" s="58">
        <v>75011</v>
      </c>
      <c r="C30" s="58" t="s">
        <v>68</v>
      </c>
      <c r="D30" s="59">
        <v>85000</v>
      </c>
      <c r="E30" s="59">
        <f>D30-L30</f>
        <v>85000</v>
      </c>
      <c r="F30" s="59">
        <v>79500</v>
      </c>
      <c r="G30" s="60">
        <f>E30-F30-H30-I30-J30-K30</f>
        <v>5500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61">
        <v>0</v>
      </c>
      <c r="N30" s="88">
        <v>0</v>
      </c>
    </row>
    <row r="31" spans="1:14" ht="12.75">
      <c r="A31" s="83"/>
      <c r="B31" s="68">
        <v>75022</v>
      </c>
      <c r="C31" s="65" t="s">
        <v>69</v>
      </c>
      <c r="D31" s="60">
        <v>183500</v>
      </c>
      <c r="E31" s="59">
        <f>D31-L31</f>
        <v>183500</v>
      </c>
      <c r="F31" s="59">
        <v>0</v>
      </c>
      <c r="G31" s="60">
        <f>E31-F31-H31-I31-J31-K31</f>
        <v>13500</v>
      </c>
      <c r="H31" s="59">
        <v>0</v>
      </c>
      <c r="I31" s="59">
        <v>170000</v>
      </c>
      <c r="J31" s="59">
        <v>0</v>
      </c>
      <c r="K31" s="59">
        <v>0</v>
      </c>
      <c r="L31" s="59">
        <v>0</v>
      </c>
      <c r="M31" s="61">
        <v>0</v>
      </c>
      <c r="N31" s="90">
        <v>0</v>
      </c>
    </row>
    <row r="32" spans="1:14" ht="12.75">
      <c r="A32" s="89"/>
      <c r="B32" s="68">
        <v>75023</v>
      </c>
      <c r="C32" s="65" t="s">
        <v>70</v>
      </c>
      <c r="D32" s="60">
        <v>3581670</v>
      </c>
      <c r="E32" s="59">
        <f>D32-L32</f>
        <v>3416970</v>
      </c>
      <c r="F32" s="59">
        <v>2704000</v>
      </c>
      <c r="G32" s="60">
        <f>E32-F32-H32-I32-J32-K32</f>
        <v>673170</v>
      </c>
      <c r="H32" s="59">
        <v>0</v>
      </c>
      <c r="I32" s="59">
        <v>39800</v>
      </c>
      <c r="J32" s="59">
        <v>0</v>
      </c>
      <c r="K32" s="59">
        <v>0</v>
      </c>
      <c r="L32" s="59">
        <v>164700</v>
      </c>
      <c r="M32" s="59">
        <v>164700</v>
      </c>
      <c r="N32" s="90">
        <v>0</v>
      </c>
    </row>
    <row r="33" spans="1:14" ht="12.75">
      <c r="A33" s="91"/>
      <c r="B33" s="68">
        <v>75075</v>
      </c>
      <c r="C33" s="68" t="s">
        <v>172</v>
      </c>
      <c r="D33" s="60">
        <v>260330</v>
      </c>
      <c r="E33" s="59">
        <f>D33-L33</f>
        <v>260330</v>
      </c>
      <c r="F33" s="59">
        <v>12230</v>
      </c>
      <c r="G33" s="60">
        <f>E33-F33-H33-I33-J33-K33</f>
        <v>248100</v>
      </c>
      <c r="H33" s="59">
        <v>0</v>
      </c>
      <c r="I33" s="60">
        <v>0</v>
      </c>
      <c r="J33" s="60">
        <v>0</v>
      </c>
      <c r="K33" s="60">
        <v>0</v>
      </c>
      <c r="L33" s="60">
        <v>0</v>
      </c>
      <c r="M33" s="92">
        <v>0</v>
      </c>
      <c r="N33" s="90">
        <v>0</v>
      </c>
    </row>
    <row r="34" spans="1:14" ht="12.75">
      <c r="A34" s="89"/>
      <c r="B34" s="68">
        <v>75095</v>
      </c>
      <c r="C34" s="68" t="s">
        <v>53</v>
      </c>
      <c r="D34" s="60">
        <v>56810</v>
      </c>
      <c r="E34" s="59">
        <f>D34-L34</f>
        <v>56810</v>
      </c>
      <c r="F34" s="59">
        <v>0</v>
      </c>
      <c r="G34" s="60">
        <f>E34-F34-H34-I34-J34-K34</f>
        <v>56810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61">
        <v>0</v>
      </c>
      <c r="N34" s="90">
        <v>0</v>
      </c>
    </row>
    <row r="35" spans="1:14" ht="34.5" thickBot="1">
      <c r="A35" s="77">
        <v>751</v>
      </c>
      <c r="B35" s="52"/>
      <c r="C35" s="93" t="s">
        <v>71</v>
      </c>
      <c r="D35" s="53">
        <f>D36+D37</f>
        <v>5216</v>
      </c>
      <c r="E35" s="53">
        <f aca="true" t="shared" si="5" ref="E35:L35">E36+E37</f>
        <v>5216</v>
      </c>
      <c r="F35" s="53">
        <f t="shared" si="5"/>
        <v>1716</v>
      </c>
      <c r="G35" s="53">
        <f t="shared" si="5"/>
        <v>3500</v>
      </c>
      <c r="H35" s="53">
        <f t="shared" si="5"/>
        <v>0</v>
      </c>
      <c r="I35" s="53">
        <f t="shared" si="5"/>
        <v>0</v>
      </c>
      <c r="J35" s="53">
        <f t="shared" si="5"/>
        <v>0</v>
      </c>
      <c r="K35" s="53">
        <f t="shared" si="5"/>
        <v>0</v>
      </c>
      <c r="L35" s="53">
        <f t="shared" si="5"/>
        <v>0</v>
      </c>
      <c r="M35" s="54">
        <f>M36+M37</f>
        <v>0</v>
      </c>
      <c r="N35" s="55">
        <f>N36+N37</f>
        <v>0</v>
      </c>
    </row>
    <row r="36" spans="1:14" ht="22.5">
      <c r="A36" s="89"/>
      <c r="B36" s="58">
        <v>75101</v>
      </c>
      <c r="C36" s="94" t="s">
        <v>72</v>
      </c>
      <c r="D36" s="59">
        <v>1716</v>
      </c>
      <c r="E36" s="59">
        <f>D36-L36</f>
        <v>1716</v>
      </c>
      <c r="F36" s="59">
        <f>E36-M36</f>
        <v>1716</v>
      </c>
      <c r="G36" s="60">
        <f>E36-F36-H36-I36-J36-K36</f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61">
        <v>0</v>
      </c>
      <c r="N36" s="88">
        <v>0</v>
      </c>
    </row>
    <row r="37" spans="1:14" ht="12.75">
      <c r="A37" s="83"/>
      <c r="B37" s="58">
        <v>75195</v>
      </c>
      <c r="C37" s="87" t="s">
        <v>53</v>
      </c>
      <c r="D37" s="59">
        <v>3500</v>
      </c>
      <c r="E37" s="59">
        <f>D37-L37</f>
        <v>3500</v>
      </c>
      <c r="F37" s="59">
        <v>0</v>
      </c>
      <c r="G37" s="60">
        <f>E37-F37-H37-I37-J37-K37</f>
        <v>3500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61">
        <v>0</v>
      </c>
      <c r="N37" s="90">
        <v>0</v>
      </c>
    </row>
    <row r="38" spans="1:14" ht="23.25" thickBot="1">
      <c r="A38" s="82">
        <v>754</v>
      </c>
      <c r="B38" s="95"/>
      <c r="C38" s="93" t="s">
        <v>73</v>
      </c>
      <c r="D38" s="53">
        <f>SUM(D39:D43)</f>
        <v>390470</v>
      </c>
      <c r="E38" s="53">
        <f>SUM(E39:E43)</f>
        <v>372470</v>
      </c>
      <c r="F38" s="53">
        <f aca="true" t="shared" si="6" ref="F38:N38">SUM(F39:F43)</f>
        <v>6000</v>
      </c>
      <c r="G38" s="53">
        <f t="shared" si="6"/>
        <v>37300</v>
      </c>
      <c r="H38" s="53">
        <f t="shared" si="6"/>
        <v>328960</v>
      </c>
      <c r="I38" s="53">
        <f t="shared" si="6"/>
        <v>210</v>
      </c>
      <c r="J38" s="53">
        <f t="shared" si="6"/>
        <v>0</v>
      </c>
      <c r="K38" s="53">
        <f t="shared" si="6"/>
        <v>0</v>
      </c>
      <c r="L38" s="53">
        <f t="shared" si="6"/>
        <v>18000</v>
      </c>
      <c r="M38" s="54">
        <f t="shared" si="6"/>
        <v>18000</v>
      </c>
      <c r="N38" s="55">
        <f t="shared" si="6"/>
        <v>0</v>
      </c>
    </row>
    <row r="39" spans="1:14" ht="12.75">
      <c r="A39" s="96"/>
      <c r="B39" s="58">
        <v>75405</v>
      </c>
      <c r="C39" s="58" t="s">
        <v>74</v>
      </c>
      <c r="D39" s="59">
        <v>10000</v>
      </c>
      <c r="E39" s="59">
        <f>D39-L39</f>
        <v>10000</v>
      </c>
      <c r="F39" s="59">
        <v>0</v>
      </c>
      <c r="G39" s="60">
        <v>10000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61">
        <v>0</v>
      </c>
      <c r="N39" s="88">
        <v>0</v>
      </c>
    </row>
    <row r="40" spans="1:14" ht="12.75">
      <c r="A40" s="82"/>
      <c r="B40" s="68">
        <v>75406</v>
      </c>
      <c r="C40" s="68" t="s">
        <v>75</v>
      </c>
      <c r="D40" s="60">
        <v>8000</v>
      </c>
      <c r="E40" s="59">
        <f>D40-L40</f>
        <v>8000</v>
      </c>
      <c r="F40" s="59">
        <v>0</v>
      </c>
      <c r="G40" s="60">
        <v>8000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61">
        <v>0</v>
      </c>
      <c r="N40" s="90">
        <v>0</v>
      </c>
    </row>
    <row r="41" spans="1:14" ht="12.75">
      <c r="A41" s="83"/>
      <c r="B41" s="68">
        <v>75412</v>
      </c>
      <c r="C41" s="68" t="s">
        <v>76</v>
      </c>
      <c r="D41" s="60">
        <v>328960</v>
      </c>
      <c r="E41" s="59">
        <f>D41-L41</f>
        <v>328960</v>
      </c>
      <c r="F41" s="59">
        <v>0</v>
      </c>
      <c r="G41" s="60">
        <v>0</v>
      </c>
      <c r="H41" s="59">
        <v>328960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</row>
    <row r="42" spans="1:14" ht="12.75">
      <c r="A42" s="83"/>
      <c r="B42" s="68">
        <v>75414</v>
      </c>
      <c r="C42" s="68" t="s">
        <v>77</v>
      </c>
      <c r="D42" s="92">
        <v>28510</v>
      </c>
      <c r="E42" s="59">
        <f>D42-L42</f>
        <v>10510</v>
      </c>
      <c r="F42" s="98">
        <v>6000</v>
      </c>
      <c r="G42" s="60">
        <f>E42-F42-H42-I42-J42-K42</f>
        <v>4300</v>
      </c>
      <c r="H42" s="59">
        <v>0</v>
      </c>
      <c r="I42" s="59">
        <v>210</v>
      </c>
      <c r="J42" s="59">
        <v>0</v>
      </c>
      <c r="K42" s="59">
        <v>0</v>
      </c>
      <c r="L42" s="61">
        <v>18000</v>
      </c>
      <c r="M42" s="61">
        <v>18000</v>
      </c>
      <c r="N42" s="90">
        <v>0</v>
      </c>
    </row>
    <row r="43" spans="1:14" ht="12.75">
      <c r="A43" s="89"/>
      <c r="B43" s="68">
        <v>75495</v>
      </c>
      <c r="C43" s="68" t="s">
        <v>53</v>
      </c>
      <c r="D43" s="92">
        <v>15000</v>
      </c>
      <c r="E43" s="59">
        <f>D43-L43</f>
        <v>15000</v>
      </c>
      <c r="F43" s="98">
        <v>0</v>
      </c>
      <c r="G43" s="60">
        <f>E43-F43-H43-I43-J43-K43</f>
        <v>15000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61">
        <v>0</v>
      </c>
      <c r="N43" s="90">
        <v>0</v>
      </c>
    </row>
    <row r="44" spans="1:14" ht="13.5" thickBot="1">
      <c r="A44" s="99">
        <v>757</v>
      </c>
      <c r="B44" s="100"/>
      <c r="C44" s="101" t="s">
        <v>162</v>
      </c>
      <c r="D44" s="102">
        <f aca="true" t="shared" si="7" ref="D44:N44">SUM(D45)</f>
        <v>202500</v>
      </c>
      <c r="E44" s="79">
        <f t="shared" si="7"/>
        <v>202500</v>
      </c>
      <c r="F44" s="102">
        <f t="shared" si="7"/>
        <v>0</v>
      </c>
      <c r="G44" s="79">
        <f t="shared" si="7"/>
        <v>0</v>
      </c>
      <c r="H44" s="102">
        <f t="shared" si="7"/>
        <v>0</v>
      </c>
      <c r="I44" s="79">
        <f t="shared" si="7"/>
        <v>0</v>
      </c>
      <c r="J44" s="102">
        <f t="shared" si="7"/>
        <v>0</v>
      </c>
      <c r="K44" s="79">
        <f t="shared" si="7"/>
        <v>202500</v>
      </c>
      <c r="L44" s="102">
        <f t="shared" si="7"/>
        <v>0</v>
      </c>
      <c r="M44" s="80">
        <f t="shared" si="7"/>
        <v>0</v>
      </c>
      <c r="N44" s="81">
        <f t="shared" si="7"/>
        <v>0</v>
      </c>
    </row>
    <row r="45" spans="1:14" ht="22.5">
      <c r="A45" s="72"/>
      <c r="B45" s="103">
        <v>75702</v>
      </c>
      <c r="C45" s="94" t="s">
        <v>163</v>
      </c>
      <c r="D45" s="104">
        <v>202500</v>
      </c>
      <c r="E45" s="59">
        <f>D45-L45</f>
        <v>202500</v>
      </c>
      <c r="F45" s="105">
        <v>0</v>
      </c>
      <c r="G45" s="60">
        <f>E45-F45-H45-I45-J45-K45</f>
        <v>0</v>
      </c>
      <c r="H45" s="59">
        <v>0</v>
      </c>
      <c r="I45" s="75">
        <v>0</v>
      </c>
      <c r="J45" s="104">
        <v>0</v>
      </c>
      <c r="K45" s="75">
        <v>202500</v>
      </c>
      <c r="L45" s="104">
        <v>0</v>
      </c>
      <c r="M45" s="61">
        <v>0</v>
      </c>
      <c r="N45" s="90">
        <v>0</v>
      </c>
    </row>
    <row r="46" spans="1:14" ht="13.5" thickBot="1">
      <c r="A46" s="77">
        <v>758</v>
      </c>
      <c r="B46" s="78"/>
      <c r="C46" s="78" t="s">
        <v>78</v>
      </c>
      <c r="D46" s="80">
        <f>SUM(D47:D48)</f>
        <v>876693</v>
      </c>
      <c r="E46" s="80">
        <f>SUM(E47:E48)</f>
        <v>876693</v>
      </c>
      <c r="F46" s="80">
        <f>SUM(F47:F48)</f>
        <v>0</v>
      </c>
      <c r="G46" s="80">
        <f>SUM(G47:G48)</f>
        <v>876693</v>
      </c>
      <c r="H46" s="102">
        <f>SUM(H47:H47)</f>
        <v>0</v>
      </c>
      <c r="I46" s="80">
        <f>SUM(I47:I47)</f>
        <v>0</v>
      </c>
      <c r="J46" s="80">
        <f>SUM(J47:J47)</f>
        <v>0</v>
      </c>
      <c r="K46" s="80">
        <f>SUM(K47:K47)</f>
        <v>0</v>
      </c>
      <c r="L46" s="102">
        <f>SUM(L47:L47)</f>
        <v>0</v>
      </c>
      <c r="M46" s="80">
        <f>M47</f>
        <v>0</v>
      </c>
      <c r="N46" s="81">
        <f>N47</f>
        <v>0</v>
      </c>
    </row>
    <row r="47" spans="1:14" ht="12.75">
      <c r="A47" s="83"/>
      <c r="B47" s="58">
        <v>75818</v>
      </c>
      <c r="C47" s="58" t="s">
        <v>79</v>
      </c>
      <c r="D47" s="59">
        <v>610600</v>
      </c>
      <c r="E47" s="59">
        <f>D47-L47</f>
        <v>610600</v>
      </c>
      <c r="F47" s="59">
        <v>0</v>
      </c>
      <c r="G47" s="60">
        <f>E47-F47-H47-I47-J47-K47</f>
        <v>610600</v>
      </c>
      <c r="H47" s="59">
        <v>0</v>
      </c>
      <c r="I47" s="59">
        <v>0</v>
      </c>
      <c r="J47" s="59"/>
      <c r="K47" s="59">
        <v>0</v>
      </c>
      <c r="L47" s="59">
        <v>0</v>
      </c>
      <c r="M47" s="61">
        <v>0</v>
      </c>
      <c r="N47" s="88"/>
    </row>
    <row r="48" spans="1:14" ht="22.5">
      <c r="A48" s="83"/>
      <c r="B48" s="113">
        <v>75831</v>
      </c>
      <c r="C48" s="171" t="s">
        <v>142</v>
      </c>
      <c r="D48" s="114">
        <v>266093</v>
      </c>
      <c r="E48" s="59">
        <f>D48-L48</f>
        <v>266093</v>
      </c>
      <c r="F48" s="114">
        <v>0</v>
      </c>
      <c r="G48" s="60">
        <f>E48-F48-H48-I48-J48-K48</f>
        <v>266093</v>
      </c>
      <c r="H48" s="114">
        <v>0</v>
      </c>
      <c r="I48" s="114"/>
      <c r="J48" s="114"/>
      <c r="K48" s="114"/>
      <c r="L48" s="114"/>
      <c r="M48" s="169"/>
      <c r="N48" s="170"/>
    </row>
    <row r="49" spans="1:14" ht="13.5" thickBot="1">
      <c r="A49" s="77">
        <v>801</v>
      </c>
      <c r="B49" s="78"/>
      <c r="C49" s="78" t="s">
        <v>80</v>
      </c>
      <c r="D49" s="79">
        <f>SUM(D50:D58)</f>
        <v>18466862</v>
      </c>
      <c r="E49" s="79">
        <f>SUM(E50:E58)</f>
        <v>13703340</v>
      </c>
      <c r="F49" s="79">
        <f aca="true" t="shared" si="8" ref="F49:L49">SUM(F50:F58)</f>
        <v>8773080</v>
      </c>
      <c r="G49" s="79">
        <f t="shared" si="8"/>
        <v>2436050</v>
      </c>
      <c r="H49" s="79">
        <f t="shared" si="8"/>
        <v>1993010</v>
      </c>
      <c r="I49" s="79">
        <f t="shared" si="8"/>
        <v>501200</v>
      </c>
      <c r="J49" s="79">
        <f t="shared" si="8"/>
        <v>0</v>
      </c>
      <c r="K49" s="79">
        <f t="shared" si="8"/>
        <v>0</v>
      </c>
      <c r="L49" s="79">
        <f t="shared" si="8"/>
        <v>4763522</v>
      </c>
      <c r="M49" s="106">
        <f>SUM(M50:M58)</f>
        <v>4763522</v>
      </c>
      <c r="N49" s="107">
        <f>SUM(N50:N58)</f>
        <v>4287522</v>
      </c>
    </row>
    <row r="50" spans="1:14" ht="12.75">
      <c r="A50" s="83"/>
      <c r="B50" s="58">
        <v>80101</v>
      </c>
      <c r="C50" s="58" t="s">
        <v>81</v>
      </c>
      <c r="D50" s="59">
        <v>6257500</v>
      </c>
      <c r="E50" s="59">
        <f aca="true" t="shared" si="9" ref="E50:E58">D50-L50</f>
        <v>5801500</v>
      </c>
      <c r="F50" s="59">
        <v>4469400</v>
      </c>
      <c r="G50" s="60">
        <f aca="true" t="shared" si="10" ref="G50:G58">E50-F50-H50-I50-J50-K50</f>
        <v>1069900</v>
      </c>
      <c r="H50" s="59">
        <v>0</v>
      </c>
      <c r="I50" s="59">
        <v>262200</v>
      </c>
      <c r="J50" s="59">
        <v>0</v>
      </c>
      <c r="K50" s="59">
        <v>0</v>
      </c>
      <c r="L50" s="59">
        <v>456000</v>
      </c>
      <c r="M50" s="59">
        <v>456000</v>
      </c>
      <c r="N50" s="88">
        <v>0</v>
      </c>
    </row>
    <row r="51" spans="1:14" ht="22.5">
      <c r="A51" s="83"/>
      <c r="B51" s="68">
        <v>80103</v>
      </c>
      <c r="C51" s="65" t="s">
        <v>82</v>
      </c>
      <c r="D51" s="60">
        <v>433270</v>
      </c>
      <c r="E51" s="59">
        <f t="shared" si="9"/>
        <v>433270</v>
      </c>
      <c r="F51" s="59">
        <v>383900</v>
      </c>
      <c r="G51" s="60">
        <f t="shared" si="10"/>
        <v>22170</v>
      </c>
      <c r="H51" s="59">
        <v>0</v>
      </c>
      <c r="I51" s="59">
        <v>27200</v>
      </c>
      <c r="J51" s="59">
        <v>0</v>
      </c>
      <c r="K51" s="59">
        <v>0</v>
      </c>
      <c r="L51" s="59">
        <v>0</v>
      </c>
      <c r="M51" s="61">
        <v>0</v>
      </c>
      <c r="N51" s="90">
        <v>0</v>
      </c>
    </row>
    <row r="52" spans="1:14" ht="12.75">
      <c r="A52" s="83"/>
      <c r="B52" s="68">
        <v>80104</v>
      </c>
      <c r="C52" s="68" t="s">
        <v>83</v>
      </c>
      <c r="D52" s="60">
        <v>3056710</v>
      </c>
      <c r="E52" s="59">
        <f t="shared" si="9"/>
        <v>3056710</v>
      </c>
      <c r="F52" s="59">
        <v>745000</v>
      </c>
      <c r="G52" s="60">
        <f t="shared" si="10"/>
        <v>268400</v>
      </c>
      <c r="H52" s="59">
        <v>1993010</v>
      </c>
      <c r="I52" s="60">
        <v>50300</v>
      </c>
      <c r="J52" s="60">
        <v>0</v>
      </c>
      <c r="K52" s="59">
        <v>0</v>
      </c>
      <c r="L52" s="108">
        <v>0</v>
      </c>
      <c r="M52" s="109">
        <v>0</v>
      </c>
      <c r="N52" s="90">
        <v>0</v>
      </c>
    </row>
    <row r="53" spans="1:14" ht="12.75">
      <c r="A53" s="83"/>
      <c r="B53" s="68">
        <v>80110</v>
      </c>
      <c r="C53" s="68" t="s">
        <v>84</v>
      </c>
      <c r="D53" s="60">
        <v>7306862</v>
      </c>
      <c r="E53" s="59">
        <f t="shared" si="9"/>
        <v>3011340</v>
      </c>
      <c r="F53" s="59">
        <v>2450800</v>
      </c>
      <c r="G53" s="60">
        <f t="shared" si="10"/>
        <v>406240</v>
      </c>
      <c r="H53" s="59">
        <v>0</v>
      </c>
      <c r="I53" s="59">
        <v>154300</v>
      </c>
      <c r="J53" s="59">
        <v>0</v>
      </c>
      <c r="K53" s="59">
        <v>0</v>
      </c>
      <c r="L53" s="59">
        <v>4295522</v>
      </c>
      <c r="M53" s="59">
        <v>4295522</v>
      </c>
      <c r="N53" s="97">
        <v>4287522</v>
      </c>
    </row>
    <row r="54" spans="1:14" ht="12.75">
      <c r="A54" s="83"/>
      <c r="B54" s="68">
        <v>80113</v>
      </c>
      <c r="C54" s="68" t="s">
        <v>85</v>
      </c>
      <c r="D54" s="60">
        <v>624290</v>
      </c>
      <c r="E54" s="59">
        <f t="shared" si="9"/>
        <v>624290</v>
      </c>
      <c r="F54" s="59">
        <v>114050</v>
      </c>
      <c r="G54" s="60">
        <f t="shared" si="10"/>
        <v>509440</v>
      </c>
      <c r="H54" s="59">
        <v>0</v>
      </c>
      <c r="I54" s="59">
        <v>800</v>
      </c>
      <c r="J54" s="59">
        <v>0</v>
      </c>
      <c r="K54" s="59">
        <v>0</v>
      </c>
      <c r="L54" s="59">
        <v>0</v>
      </c>
      <c r="M54" s="61">
        <v>0</v>
      </c>
      <c r="N54" s="90">
        <v>0</v>
      </c>
    </row>
    <row r="55" spans="1:14" ht="22.5">
      <c r="A55" s="83"/>
      <c r="B55" s="68">
        <v>80114</v>
      </c>
      <c r="C55" s="65" t="s">
        <v>86</v>
      </c>
      <c r="D55" s="60">
        <v>320870</v>
      </c>
      <c r="E55" s="59">
        <f t="shared" si="9"/>
        <v>320870</v>
      </c>
      <c r="F55" s="59">
        <v>266000</v>
      </c>
      <c r="G55" s="60">
        <f t="shared" si="10"/>
        <v>54270</v>
      </c>
      <c r="H55" s="59">
        <v>0</v>
      </c>
      <c r="I55" s="60">
        <v>600</v>
      </c>
      <c r="J55" s="60">
        <v>0</v>
      </c>
      <c r="K55" s="59">
        <v>0</v>
      </c>
      <c r="L55" s="60">
        <v>0</v>
      </c>
      <c r="M55" s="92">
        <v>0</v>
      </c>
      <c r="N55" s="90">
        <v>0</v>
      </c>
    </row>
    <row r="56" spans="1:14" ht="12.75">
      <c r="A56" s="83"/>
      <c r="B56" s="110">
        <v>80146</v>
      </c>
      <c r="C56" s="68" t="s">
        <v>87</v>
      </c>
      <c r="D56" s="60">
        <v>50430</v>
      </c>
      <c r="E56" s="59">
        <f t="shared" si="9"/>
        <v>50430</v>
      </c>
      <c r="F56" s="59"/>
      <c r="G56" s="60">
        <f t="shared" si="10"/>
        <v>50430</v>
      </c>
      <c r="H56" s="59">
        <v>0</v>
      </c>
      <c r="I56" s="59"/>
      <c r="J56" s="59">
        <v>0</v>
      </c>
      <c r="K56" s="59">
        <v>0</v>
      </c>
      <c r="L56" s="59">
        <v>0</v>
      </c>
      <c r="M56" s="61">
        <v>0</v>
      </c>
      <c r="N56" s="90">
        <v>0</v>
      </c>
    </row>
    <row r="57" spans="1:14" ht="12.75">
      <c r="A57" s="83"/>
      <c r="B57" s="110">
        <v>80148</v>
      </c>
      <c r="C57" s="68" t="s">
        <v>88</v>
      </c>
      <c r="D57" s="60">
        <v>278300</v>
      </c>
      <c r="E57" s="59">
        <f t="shared" si="9"/>
        <v>266300</v>
      </c>
      <c r="F57" s="59">
        <v>205300</v>
      </c>
      <c r="G57" s="60">
        <f t="shared" si="10"/>
        <v>55200</v>
      </c>
      <c r="H57" s="59">
        <v>0</v>
      </c>
      <c r="I57" s="59">
        <v>5800</v>
      </c>
      <c r="J57" s="59">
        <v>0</v>
      </c>
      <c r="K57" s="59">
        <v>0</v>
      </c>
      <c r="L57" s="59">
        <v>12000</v>
      </c>
      <c r="M57" s="61">
        <v>12000</v>
      </c>
      <c r="N57" s="90">
        <v>0</v>
      </c>
    </row>
    <row r="58" spans="1:14" ht="12.75">
      <c r="A58" s="89"/>
      <c r="B58" s="68">
        <v>80195</v>
      </c>
      <c r="C58" s="68" t="s">
        <v>53</v>
      </c>
      <c r="D58" s="60">
        <v>138630</v>
      </c>
      <c r="E58" s="59">
        <f t="shared" si="9"/>
        <v>138630</v>
      </c>
      <c r="F58" s="59">
        <v>138630</v>
      </c>
      <c r="G58" s="60">
        <f t="shared" si="10"/>
        <v>0</v>
      </c>
      <c r="H58" s="59">
        <v>0</v>
      </c>
      <c r="I58" s="59">
        <v>0</v>
      </c>
      <c r="J58" s="59">
        <v>0</v>
      </c>
      <c r="K58" s="59">
        <v>0</v>
      </c>
      <c r="L58" s="59">
        <v>0</v>
      </c>
      <c r="M58" s="61">
        <v>0</v>
      </c>
      <c r="N58" s="90">
        <v>0</v>
      </c>
    </row>
    <row r="59" spans="1:14" ht="13.5" thickBot="1">
      <c r="A59" s="77">
        <v>851</v>
      </c>
      <c r="B59" s="78"/>
      <c r="C59" s="78" t="s">
        <v>89</v>
      </c>
      <c r="D59" s="79">
        <f aca="true" t="shared" si="11" ref="D59:L59">SUM(D60:D63)</f>
        <v>822000</v>
      </c>
      <c r="E59" s="79">
        <f t="shared" si="11"/>
        <v>822000</v>
      </c>
      <c r="F59" s="79">
        <f t="shared" si="11"/>
        <v>182000</v>
      </c>
      <c r="G59" s="79">
        <f t="shared" si="11"/>
        <v>436900</v>
      </c>
      <c r="H59" s="79">
        <f t="shared" si="11"/>
        <v>203100</v>
      </c>
      <c r="I59" s="79">
        <f t="shared" si="11"/>
        <v>0</v>
      </c>
      <c r="J59" s="79">
        <f t="shared" si="11"/>
        <v>0</v>
      </c>
      <c r="K59" s="79">
        <f t="shared" si="11"/>
        <v>0</v>
      </c>
      <c r="L59" s="79">
        <f t="shared" si="11"/>
        <v>0</v>
      </c>
      <c r="M59" s="80">
        <f>M60+M62</f>
        <v>0</v>
      </c>
      <c r="N59" s="80">
        <f>N60+N62</f>
        <v>0</v>
      </c>
    </row>
    <row r="60" spans="1:14" ht="12.75">
      <c r="A60" s="86"/>
      <c r="B60" s="74">
        <v>85121</v>
      </c>
      <c r="C60" s="74" t="s">
        <v>90</v>
      </c>
      <c r="D60" s="75">
        <v>111800</v>
      </c>
      <c r="E60" s="59">
        <f>D60-L60</f>
        <v>111800</v>
      </c>
      <c r="F60" s="59">
        <v>0</v>
      </c>
      <c r="G60" s="60">
        <f>E60-F60-H60-I60-J60-K60</f>
        <v>111800</v>
      </c>
      <c r="H60" s="59">
        <v>0</v>
      </c>
      <c r="I60" s="75">
        <v>0</v>
      </c>
      <c r="J60" s="75">
        <v>0</v>
      </c>
      <c r="K60" s="59">
        <v>0</v>
      </c>
      <c r="L60" s="75">
        <v>0</v>
      </c>
      <c r="M60" s="84">
        <v>0</v>
      </c>
      <c r="N60" s="88">
        <v>0</v>
      </c>
    </row>
    <row r="61" spans="1:14" ht="12.75">
      <c r="A61" s="83"/>
      <c r="B61" s="68">
        <v>85153</v>
      </c>
      <c r="C61" s="68" t="s">
        <v>91</v>
      </c>
      <c r="D61" s="60">
        <v>13800</v>
      </c>
      <c r="E61" s="59">
        <f>D61-L61</f>
        <v>13800</v>
      </c>
      <c r="F61" s="59">
        <v>0</v>
      </c>
      <c r="G61" s="60">
        <f>E61-F61-H61-I61-J61-K61</f>
        <v>13800</v>
      </c>
      <c r="H61" s="59">
        <v>0</v>
      </c>
      <c r="I61" s="59">
        <v>0</v>
      </c>
      <c r="J61" s="59">
        <v>0</v>
      </c>
      <c r="K61" s="59">
        <v>0</v>
      </c>
      <c r="L61" s="59">
        <v>0</v>
      </c>
      <c r="M61" s="61">
        <v>0</v>
      </c>
      <c r="N61" s="90">
        <v>0</v>
      </c>
    </row>
    <row r="62" spans="1:14" ht="12.75">
      <c r="A62" s="83"/>
      <c r="B62" s="68">
        <v>85154</v>
      </c>
      <c r="C62" s="68" t="s">
        <v>92</v>
      </c>
      <c r="D62" s="60">
        <v>672400</v>
      </c>
      <c r="E62" s="59">
        <f>D62-L62</f>
        <v>672400</v>
      </c>
      <c r="F62" s="59">
        <v>182000</v>
      </c>
      <c r="G62" s="60">
        <f>E62-F62-H62-I62-J62-K62</f>
        <v>302800</v>
      </c>
      <c r="H62" s="59">
        <v>187600</v>
      </c>
      <c r="I62" s="60"/>
      <c r="J62" s="59">
        <v>0</v>
      </c>
      <c r="K62" s="59">
        <v>0</v>
      </c>
      <c r="L62" s="59">
        <v>0</v>
      </c>
      <c r="M62" s="61">
        <v>0</v>
      </c>
      <c r="N62" s="90">
        <v>0</v>
      </c>
    </row>
    <row r="63" spans="1:14" ht="12.75">
      <c r="A63" s="89"/>
      <c r="B63" s="68">
        <v>85195</v>
      </c>
      <c r="C63" s="68" t="s">
        <v>53</v>
      </c>
      <c r="D63" s="60">
        <v>24000</v>
      </c>
      <c r="E63" s="59">
        <f>D63-L63</f>
        <v>24000</v>
      </c>
      <c r="F63" s="59"/>
      <c r="G63" s="60">
        <f>E63-F63-H63-I63-J63-K63</f>
        <v>8500</v>
      </c>
      <c r="H63" s="59">
        <v>15500</v>
      </c>
      <c r="I63" s="60"/>
      <c r="J63" s="59">
        <v>0</v>
      </c>
      <c r="K63" s="59">
        <v>0</v>
      </c>
      <c r="L63" s="59">
        <v>0</v>
      </c>
      <c r="M63" s="61">
        <v>0</v>
      </c>
      <c r="N63" s="90">
        <v>0</v>
      </c>
    </row>
    <row r="64" spans="1:14" ht="13.5" thickBot="1">
      <c r="A64" s="77">
        <v>852</v>
      </c>
      <c r="B64" s="78"/>
      <c r="C64" s="78" t="s">
        <v>93</v>
      </c>
      <c r="D64" s="79">
        <f>SUM(D65:D73)</f>
        <v>4387643</v>
      </c>
      <c r="E64" s="79">
        <f aca="true" t="shared" si="12" ref="E64:N64">SUM(E65:E73)</f>
        <v>4382143</v>
      </c>
      <c r="F64" s="79">
        <f t="shared" si="12"/>
        <v>906635</v>
      </c>
      <c r="G64" s="79">
        <f t="shared" si="12"/>
        <v>429401</v>
      </c>
      <c r="H64" s="79">
        <f t="shared" si="12"/>
        <v>0</v>
      </c>
      <c r="I64" s="79">
        <f t="shared" si="12"/>
        <v>3046107</v>
      </c>
      <c r="J64" s="79">
        <f t="shared" si="12"/>
        <v>0</v>
      </c>
      <c r="K64" s="79">
        <f t="shared" si="12"/>
        <v>0</v>
      </c>
      <c r="L64" s="79">
        <f t="shared" si="12"/>
        <v>5500</v>
      </c>
      <c r="M64" s="79">
        <f t="shared" si="12"/>
        <v>5500</v>
      </c>
      <c r="N64" s="79">
        <f t="shared" si="12"/>
        <v>0</v>
      </c>
    </row>
    <row r="65" spans="1:14" ht="12.75">
      <c r="A65" s="82"/>
      <c r="B65" s="217">
        <v>85204</v>
      </c>
      <c r="C65" s="217" t="s">
        <v>165</v>
      </c>
      <c r="D65" s="218">
        <v>58393</v>
      </c>
      <c r="E65" s="59">
        <f aca="true" t="shared" si="13" ref="E65:E73">D65-L65</f>
        <v>58393</v>
      </c>
      <c r="F65" s="218">
        <v>48157</v>
      </c>
      <c r="G65" s="59">
        <f aca="true" t="shared" si="14" ref="G65:G73">E65-F65-H65-I65-J65-K65</f>
        <v>10236</v>
      </c>
      <c r="H65" s="218">
        <v>0</v>
      </c>
      <c r="I65" s="218">
        <v>0</v>
      </c>
      <c r="J65" s="218">
        <v>0</v>
      </c>
      <c r="K65" s="218">
        <v>0</v>
      </c>
      <c r="L65" s="218">
        <v>0</v>
      </c>
      <c r="M65" s="219">
        <v>0</v>
      </c>
      <c r="N65" s="220">
        <v>0</v>
      </c>
    </row>
    <row r="66" spans="1:14" ht="45">
      <c r="A66" s="82"/>
      <c r="B66" s="58">
        <v>85212</v>
      </c>
      <c r="C66" s="87" t="s">
        <v>137</v>
      </c>
      <c r="D66" s="59">
        <v>2190084</v>
      </c>
      <c r="E66" s="59">
        <f t="shared" si="13"/>
        <v>2190084</v>
      </c>
      <c r="F66" s="59">
        <v>153065</v>
      </c>
      <c r="G66" s="59">
        <f t="shared" si="14"/>
        <v>32142</v>
      </c>
      <c r="H66" s="59">
        <v>0</v>
      </c>
      <c r="I66" s="59">
        <v>2004877</v>
      </c>
      <c r="J66" s="59">
        <v>0</v>
      </c>
      <c r="K66" s="59">
        <v>0</v>
      </c>
      <c r="L66" s="59">
        <v>0</v>
      </c>
      <c r="M66" s="61">
        <v>0</v>
      </c>
      <c r="N66" s="216">
        <v>0</v>
      </c>
    </row>
    <row r="67" spans="1:14" ht="67.5">
      <c r="A67" s="82"/>
      <c r="B67" s="68">
        <v>85213</v>
      </c>
      <c r="C67" s="65" t="s">
        <v>138</v>
      </c>
      <c r="D67" s="60">
        <v>50800</v>
      </c>
      <c r="E67" s="59">
        <f t="shared" si="13"/>
        <v>50800</v>
      </c>
      <c r="F67" s="59">
        <v>0</v>
      </c>
      <c r="G67" s="60">
        <f t="shared" si="14"/>
        <v>50800</v>
      </c>
      <c r="H67" s="59">
        <v>0</v>
      </c>
      <c r="I67" s="59">
        <v>0</v>
      </c>
      <c r="J67" s="59">
        <v>0</v>
      </c>
      <c r="K67" s="59">
        <v>0</v>
      </c>
      <c r="L67" s="59">
        <v>0</v>
      </c>
      <c r="M67" s="61">
        <v>0</v>
      </c>
      <c r="N67" s="111">
        <v>0</v>
      </c>
    </row>
    <row r="68" spans="1:14" ht="22.5">
      <c r="A68" s="82"/>
      <c r="B68" s="68">
        <v>85214</v>
      </c>
      <c r="C68" s="65" t="s">
        <v>94</v>
      </c>
      <c r="D68" s="60">
        <v>254250</v>
      </c>
      <c r="E68" s="59">
        <f t="shared" si="13"/>
        <v>254250</v>
      </c>
      <c r="F68" s="59">
        <v>0</v>
      </c>
      <c r="G68" s="60">
        <f t="shared" si="14"/>
        <v>0</v>
      </c>
      <c r="H68" s="59">
        <v>0</v>
      </c>
      <c r="I68" s="59">
        <v>254250</v>
      </c>
      <c r="J68" s="59"/>
      <c r="K68" s="59">
        <v>0</v>
      </c>
      <c r="L68" s="59">
        <v>0</v>
      </c>
      <c r="M68" s="61">
        <v>0</v>
      </c>
      <c r="N68" s="90">
        <v>0</v>
      </c>
    </row>
    <row r="69" spans="1:14" ht="12.75">
      <c r="A69" s="83"/>
      <c r="B69" s="68">
        <v>85215</v>
      </c>
      <c r="C69" s="68" t="s">
        <v>95</v>
      </c>
      <c r="D69" s="60">
        <v>261000</v>
      </c>
      <c r="E69" s="59">
        <f t="shared" si="13"/>
        <v>261000</v>
      </c>
      <c r="F69" s="59">
        <v>0</v>
      </c>
      <c r="G69" s="60">
        <f t="shared" si="14"/>
        <v>0</v>
      </c>
      <c r="H69" s="59"/>
      <c r="I69" s="59">
        <v>261000</v>
      </c>
      <c r="J69" s="59">
        <v>0</v>
      </c>
      <c r="K69" s="59">
        <v>0</v>
      </c>
      <c r="L69" s="59">
        <v>0</v>
      </c>
      <c r="M69" s="61">
        <v>0</v>
      </c>
      <c r="N69" s="90">
        <v>0</v>
      </c>
    </row>
    <row r="70" spans="1:14" ht="12.75">
      <c r="A70" s="83"/>
      <c r="B70" s="68">
        <v>85216</v>
      </c>
      <c r="C70" s="68" t="s">
        <v>96</v>
      </c>
      <c r="D70" s="60">
        <v>338380</v>
      </c>
      <c r="E70" s="59">
        <f t="shared" si="13"/>
        <v>338380</v>
      </c>
      <c r="F70" s="59">
        <v>0</v>
      </c>
      <c r="G70" s="60">
        <f t="shared" si="14"/>
        <v>0</v>
      </c>
      <c r="H70" s="59"/>
      <c r="I70" s="59">
        <v>338380</v>
      </c>
      <c r="J70" s="59">
        <v>0</v>
      </c>
      <c r="K70" s="59">
        <v>0</v>
      </c>
      <c r="L70" s="59">
        <v>0</v>
      </c>
      <c r="M70" s="61">
        <v>0</v>
      </c>
      <c r="N70" s="90">
        <v>0</v>
      </c>
    </row>
    <row r="71" spans="1:14" ht="12.75">
      <c r="A71" s="83"/>
      <c r="B71" s="68">
        <v>85219</v>
      </c>
      <c r="C71" s="68" t="s">
        <v>97</v>
      </c>
      <c r="D71" s="60">
        <v>661592</v>
      </c>
      <c r="E71" s="59">
        <f t="shared" si="13"/>
        <v>656092</v>
      </c>
      <c r="F71" s="59">
        <v>560379</v>
      </c>
      <c r="G71" s="60">
        <f t="shared" si="14"/>
        <v>91113</v>
      </c>
      <c r="H71" s="59">
        <v>0</v>
      </c>
      <c r="I71" s="60">
        <v>4600</v>
      </c>
      <c r="J71" s="60">
        <v>0</v>
      </c>
      <c r="K71" s="60">
        <v>0</v>
      </c>
      <c r="L71" s="108">
        <v>5500</v>
      </c>
      <c r="M71" s="109">
        <v>5500</v>
      </c>
      <c r="N71" s="90">
        <v>0</v>
      </c>
    </row>
    <row r="72" spans="1:14" ht="22.5">
      <c r="A72" s="83"/>
      <c r="B72" s="68">
        <v>85228</v>
      </c>
      <c r="C72" s="65" t="s">
        <v>98</v>
      </c>
      <c r="D72" s="60">
        <v>388944</v>
      </c>
      <c r="E72" s="59">
        <f t="shared" si="13"/>
        <v>388944</v>
      </c>
      <c r="F72" s="59">
        <v>145034</v>
      </c>
      <c r="G72" s="60">
        <f t="shared" si="14"/>
        <v>243910</v>
      </c>
      <c r="H72" s="59">
        <v>0</v>
      </c>
      <c r="I72" s="59">
        <v>0</v>
      </c>
      <c r="J72" s="59">
        <v>0</v>
      </c>
      <c r="K72" s="59">
        <v>0</v>
      </c>
      <c r="L72" s="59">
        <v>0</v>
      </c>
      <c r="M72" s="61">
        <v>0</v>
      </c>
      <c r="N72" s="90">
        <v>0</v>
      </c>
    </row>
    <row r="73" spans="1:14" ht="12.75">
      <c r="A73" s="89"/>
      <c r="B73" s="68">
        <v>85295</v>
      </c>
      <c r="C73" s="68" t="s">
        <v>53</v>
      </c>
      <c r="D73" s="60">
        <v>184200</v>
      </c>
      <c r="E73" s="59">
        <f t="shared" si="13"/>
        <v>184200</v>
      </c>
      <c r="F73" s="59">
        <v>0</v>
      </c>
      <c r="G73" s="60">
        <f t="shared" si="14"/>
        <v>1200</v>
      </c>
      <c r="H73" s="59">
        <v>0</v>
      </c>
      <c r="I73" s="59">
        <v>183000</v>
      </c>
      <c r="J73" s="59">
        <v>0</v>
      </c>
      <c r="K73" s="59">
        <v>0</v>
      </c>
      <c r="L73" s="59">
        <v>0</v>
      </c>
      <c r="M73" s="61">
        <v>0</v>
      </c>
      <c r="N73" s="90">
        <v>0</v>
      </c>
    </row>
    <row r="74" spans="1:14" ht="23.25" thickBot="1">
      <c r="A74" s="99">
        <v>853</v>
      </c>
      <c r="B74" s="78"/>
      <c r="C74" s="101" t="s">
        <v>99</v>
      </c>
      <c r="D74" s="79">
        <f aca="true" t="shared" si="15" ref="D74:M74">D75</f>
        <v>753211</v>
      </c>
      <c r="E74" s="79">
        <f t="shared" si="15"/>
        <v>753211</v>
      </c>
      <c r="F74" s="79">
        <f t="shared" si="15"/>
        <v>272625</v>
      </c>
      <c r="G74" s="79">
        <f t="shared" si="15"/>
        <v>26009</v>
      </c>
      <c r="H74" s="79">
        <f t="shared" si="15"/>
        <v>0</v>
      </c>
      <c r="I74" s="79">
        <f t="shared" si="15"/>
        <v>2000</v>
      </c>
      <c r="J74" s="79">
        <f t="shared" si="15"/>
        <v>452577</v>
      </c>
      <c r="K74" s="79">
        <f t="shared" si="15"/>
        <v>0</v>
      </c>
      <c r="L74" s="79">
        <f t="shared" si="15"/>
        <v>0</v>
      </c>
      <c r="M74" s="80">
        <f t="shared" si="15"/>
        <v>0</v>
      </c>
      <c r="N74" s="112">
        <v>0</v>
      </c>
    </row>
    <row r="75" spans="1:14" ht="12.75">
      <c r="A75" s="83"/>
      <c r="B75" s="113">
        <v>85395</v>
      </c>
      <c r="C75" s="113" t="s">
        <v>53</v>
      </c>
      <c r="D75" s="114">
        <v>753211</v>
      </c>
      <c r="E75" s="59">
        <f>D75-L75</f>
        <v>753211</v>
      </c>
      <c r="F75" s="59">
        <v>272625</v>
      </c>
      <c r="G75" s="60">
        <f>E75-F75-H75-I75-J75-K75</f>
        <v>26009</v>
      </c>
      <c r="H75" s="59"/>
      <c r="I75" s="59">
        <v>2000</v>
      </c>
      <c r="J75" s="59">
        <v>452577</v>
      </c>
      <c r="K75" s="59"/>
      <c r="L75" s="59">
        <v>0</v>
      </c>
      <c r="M75" s="61">
        <v>0</v>
      </c>
      <c r="N75" s="88">
        <v>0</v>
      </c>
    </row>
    <row r="76" spans="1:14" ht="13.5" thickBot="1">
      <c r="A76" s="77">
        <v>854</v>
      </c>
      <c r="B76" s="78"/>
      <c r="C76" s="78" t="s">
        <v>100</v>
      </c>
      <c r="D76" s="79">
        <f aca="true" t="shared" si="16" ref="D76:K76">SUM(D77:D77)</f>
        <v>67250</v>
      </c>
      <c r="E76" s="79">
        <f t="shared" si="16"/>
        <v>67250</v>
      </c>
      <c r="F76" s="79">
        <f t="shared" si="16"/>
        <v>0</v>
      </c>
      <c r="G76" s="79">
        <f t="shared" si="16"/>
        <v>0</v>
      </c>
      <c r="H76" s="79">
        <f t="shared" si="16"/>
        <v>0</v>
      </c>
      <c r="I76" s="79">
        <f t="shared" si="16"/>
        <v>67250</v>
      </c>
      <c r="J76" s="79">
        <f t="shared" si="16"/>
        <v>0</v>
      </c>
      <c r="K76" s="79">
        <f t="shared" si="16"/>
        <v>0</v>
      </c>
      <c r="L76" s="115">
        <v>0</v>
      </c>
      <c r="M76" s="80">
        <f>SUM(M77:M77)</f>
        <v>0</v>
      </c>
      <c r="N76" s="112">
        <v>0</v>
      </c>
    </row>
    <row r="77" spans="1:14" ht="12.75">
      <c r="A77" s="83"/>
      <c r="B77" s="68">
        <v>85415</v>
      </c>
      <c r="C77" s="68" t="s">
        <v>101</v>
      </c>
      <c r="D77" s="60">
        <v>67250</v>
      </c>
      <c r="E77" s="59">
        <f>D77-L77</f>
        <v>67250</v>
      </c>
      <c r="F77" s="59">
        <v>0</v>
      </c>
      <c r="G77" s="60">
        <f>E77-F77-H77-I77-J77-K77</f>
        <v>0</v>
      </c>
      <c r="H77" s="59">
        <v>0</v>
      </c>
      <c r="I77" s="60">
        <v>67250</v>
      </c>
      <c r="J77" s="60">
        <v>0</v>
      </c>
      <c r="K77" s="59">
        <v>0</v>
      </c>
      <c r="L77" s="60">
        <v>0</v>
      </c>
      <c r="M77" s="61">
        <v>0</v>
      </c>
      <c r="N77" s="88">
        <v>0</v>
      </c>
    </row>
    <row r="78" spans="1:14" ht="23.25" thickBot="1">
      <c r="A78" s="99">
        <v>900</v>
      </c>
      <c r="B78" s="78"/>
      <c r="C78" s="101" t="s">
        <v>102</v>
      </c>
      <c r="D78" s="79">
        <f aca="true" t="shared" si="17" ref="D78:L78">SUM(D79:D85)</f>
        <v>4242980</v>
      </c>
      <c r="E78" s="79">
        <f t="shared" si="17"/>
        <v>2106900</v>
      </c>
      <c r="F78" s="79">
        <f t="shared" si="17"/>
        <v>0</v>
      </c>
      <c r="G78" s="79">
        <f t="shared" si="17"/>
        <v>2106900</v>
      </c>
      <c r="H78" s="79">
        <f t="shared" si="17"/>
        <v>0</v>
      </c>
      <c r="I78" s="79">
        <f t="shared" si="17"/>
        <v>0</v>
      </c>
      <c r="J78" s="79">
        <f t="shared" si="17"/>
        <v>0</v>
      </c>
      <c r="K78" s="79">
        <f t="shared" si="17"/>
        <v>0</v>
      </c>
      <c r="L78" s="79">
        <f t="shared" si="17"/>
        <v>2136080</v>
      </c>
      <c r="M78" s="80">
        <f>SUM(M79:M85)</f>
        <v>2136080</v>
      </c>
      <c r="N78" s="81">
        <f>SUM(N79:N85)</f>
        <v>354500</v>
      </c>
    </row>
    <row r="79" spans="1:14" ht="12.75">
      <c r="A79" s="83"/>
      <c r="B79" s="58">
        <v>90002</v>
      </c>
      <c r="C79" s="58" t="s">
        <v>103</v>
      </c>
      <c r="D79" s="59">
        <v>671500</v>
      </c>
      <c r="E79" s="59">
        <f aca="true" t="shared" si="18" ref="E79:E85">D79-L79</f>
        <v>671500</v>
      </c>
      <c r="F79" s="59">
        <v>0</v>
      </c>
      <c r="G79" s="60">
        <f aca="true" t="shared" si="19" ref="G79:G85">E79-F79-H79-I79-J79-K79</f>
        <v>671500</v>
      </c>
      <c r="H79" s="59">
        <v>0</v>
      </c>
      <c r="I79" s="59">
        <v>0</v>
      </c>
      <c r="J79" s="59">
        <v>0</v>
      </c>
      <c r="K79" s="59">
        <v>0</v>
      </c>
      <c r="L79" s="59">
        <v>0</v>
      </c>
      <c r="M79" s="61">
        <v>0</v>
      </c>
      <c r="N79" s="90">
        <v>0</v>
      </c>
    </row>
    <row r="80" spans="1:14" ht="12.75">
      <c r="A80" s="83"/>
      <c r="B80" s="68">
        <v>90003</v>
      </c>
      <c r="C80" s="68" t="s">
        <v>104</v>
      </c>
      <c r="D80" s="60">
        <v>143500</v>
      </c>
      <c r="E80" s="59">
        <f t="shared" si="18"/>
        <v>143500</v>
      </c>
      <c r="F80" s="59">
        <v>0</v>
      </c>
      <c r="G80" s="60">
        <f t="shared" si="19"/>
        <v>143500</v>
      </c>
      <c r="H80" s="59">
        <v>0</v>
      </c>
      <c r="I80" s="60">
        <v>0</v>
      </c>
      <c r="J80" s="60">
        <v>0</v>
      </c>
      <c r="K80" s="59">
        <v>0</v>
      </c>
      <c r="L80" s="60">
        <v>0</v>
      </c>
      <c r="M80" s="92">
        <v>0</v>
      </c>
      <c r="N80" s="90">
        <v>0</v>
      </c>
    </row>
    <row r="81" spans="1:14" ht="12.75">
      <c r="A81" s="83"/>
      <c r="B81" s="68">
        <v>90004</v>
      </c>
      <c r="C81" s="65" t="s">
        <v>105</v>
      </c>
      <c r="D81" s="60">
        <v>734500</v>
      </c>
      <c r="E81" s="59">
        <f t="shared" si="18"/>
        <v>314000</v>
      </c>
      <c r="F81" s="59">
        <v>0</v>
      </c>
      <c r="G81" s="60">
        <f t="shared" si="19"/>
        <v>314000</v>
      </c>
      <c r="H81" s="59">
        <v>0</v>
      </c>
      <c r="I81" s="60">
        <v>0</v>
      </c>
      <c r="J81" s="60">
        <v>0</v>
      </c>
      <c r="K81" s="59">
        <v>0</v>
      </c>
      <c r="L81" s="60">
        <v>420500</v>
      </c>
      <c r="M81" s="60">
        <v>420500</v>
      </c>
      <c r="N81" s="90">
        <v>354500</v>
      </c>
    </row>
    <row r="82" spans="1:14" ht="12.75">
      <c r="A82" s="83"/>
      <c r="B82" s="68">
        <v>90006</v>
      </c>
      <c r="C82" s="65" t="s">
        <v>106</v>
      </c>
      <c r="D82" s="60">
        <v>67300</v>
      </c>
      <c r="E82" s="59">
        <f t="shared" si="18"/>
        <v>67300</v>
      </c>
      <c r="F82" s="59">
        <v>0</v>
      </c>
      <c r="G82" s="60">
        <f t="shared" si="19"/>
        <v>67300</v>
      </c>
      <c r="H82" s="60">
        <v>0</v>
      </c>
      <c r="I82" s="60">
        <v>0</v>
      </c>
      <c r="J82" s="60">
        <v>0</v>
      </c>
      <c r="K82" s="59">
        <v>0</v>
      </c>
      <c r="L82" s="60">
        <v>0</v>
      </c>
      <c r="M82" s="92">
        <v>0</v>
      </c>
      <c r="N82" s="90">
        <v>0</v>
      </c>
    </row>
    <row r="83" spans="1:14" ht="12.75">
      <c r="A83" s="83"/>
      <c r="B83" s="68">
        <v>90013</v>
      </c>
      <c r="C83" s="68" t="s">
        <v>107</v>
      </c>
      <c r="D83" s="60">
        <v>1315580</v>
      </c>
      <c r="E83" s="59">
        <f t="shared" si="18"/>
        <v>42000</v>
      </c>
      <c r="F83" s="59">
        <v>0</v>
      </c>
      <c r="G83" s="60">
        <f t="shared" si="19"/>
        <v>42000</v>
      </c>
      <c r="H83" s="60">
        <v>0</v>
      </c>
      <c r="I83" s="60">
        <v>0</v>
      </c>
      <c r="J83" s="60">
        <v>0</v>
      </c>
      <c r="K83" s="59">
        <v>0</v>
      </c>
      <c r="L83" s="108">
        <v>1273580</v>
      </c>
      <c r="M83" s="108">
        <v>1273580</v>
      </c>
      <c r="N83" s="90">
        <v>0</v>
      </c>
    </row>
    <row r="84" spans="1:14" ht="12.75">
      <c r="A84" s="83"/>
      <c r="B84" s="68">
        <v>90015</v>
      </c>
      <c r="C84" s="68" t="s">
        <v>108</v>
      </c>
      <c r="D84" s="60">
        <v>1049000</v>
      </c>
      <c r="E84" s="59">
        <f t="shared" si="18"/>
        <v>625000</v>
      </c>
      <c r="F84" s="59">
        <v>0</v>
      </c>
      <c r="G84" s="60">
        <f t="shared" si="19"/>
        <v>625000</v>
      </c>
      <c r="H84" s="59">
        <v>0</v>
      </c>
      <c r="I84" s="60">
        <v>0</v>
      </c>
      <c r="J84" s="60">
        <v>0</v>
      </c>
      <c r="K84" s="59">
        <v>0</v>
      </c>
      <c r="L84" s="60">
        <v>424000</v>
      </c>
      <c r="M84" s="60">
        <v>424000</v>
      </c>
      <c r="N84" s="90">
        <v>0</v>
      </c>
    </row>
    <row r="85" spans="1:14" ht="12.75">
      <c r="A85" s="83"/>
      <c r="B85" s="116">
        <v>90095</v>
      </c>
      <c r="C85" s="116" t="s">
        <v>53</v>
      </c>
      <c r="D85" s="60">
        <v>261600</v>
      </c>
      <c r="E85" s="59">
        <f t="shared" si="18"/>
        <v>243600</v>
      </c>
      <c r="F85" s="59">
        <v>0</v>
      </c>
      <c r="G85" s="60">
        <f t="shared" si="19"/>
        <v>243600</v>
      </c>
      <c r="H85" s="59">
        <v>0</v>
      </c>
      <c r="I85" s="60">
        <v>0</v>
      </c>
      <c r="J85" s="60">
        <v>0</v>
      </c>
      <c r="K85" s="59">
        <v>0</v>
      </c>
      <c r="L85" s="60">
        <v>18000</v>
      </c>
      <c r="M85" s="92">
        <v>18000</v>
      </c>
      <c r="N85" s="90">
        <v>0</v>
      </c>
    </row>
    <row r="86" spans="1:14" ht="23.25" thickBot="1">
      <c r="A86" s="99">
        <v>921</v>
      </c>
      <c r="B86" s="78"/>
      <c r="C86" s="101" t="s">
        <v>109</v>
      </c>
      <c r="D86" s="53">
        <f aca="true" t="shared" si="20" ref="D86:N86">SUM(D87:D90)</f>
        <v>5192115</v>
      </c>
      <c r="E86" s="53">
        <f t="shared" si="20"/>
        <v>647470</v>
      </c>
      <c r="F86" s="53">
        <f t="shared" si="20"/>
        <v>90600</v>
      </c>
      <c r="G86" s="53">
        <f t="shared" si="20"/>
        <v>291870</v>
      </c>
      <c r="H86" s="53">
        <f t="shared" si="20"/>
        <v>255000</v>
      </c>
      <c r="I86" s="53">
        <f t="shared" si="20"/>
        <v>10000</v>
      </c>
      <c r="J86" s="53">
        <f t="shared" si="20"/>
        <v>0</v>
      </c>
      <c r="K86" s="53">
        <f t="shared" si="20"/>
        <v>0</v>
      </c>
      <c r="L86" s="53">
        <f t="shared" si="20"/>
        <v>4544645</v>
      </c>
      <c r="M86" s="54">
        <f t="shared" si="20"/>
        <v>4544645</v>
      </c>
      <c r="N86" s="55">
        <f t="shared" si="20"/>
        <v>1370099</v>
      </c>
    </row>
    <row r="87" spans="1:14" ht="12.75">
      <c r="A87" s="83"/>
      <c r="B87" s="58">
        <v>92109</v>
      </c>
      <c r="C87" s="58" t="s">
        <v>110</v>
      </c>
      <c r="D87" s="59">
        <v>4804275</v>
      </c>
      <c r="E87" s="59">
        <f>D87-L87</f>
        <v>259630</v>
      </c>
      <c r="F87" s="59">
        <v>82600</v>
      </c>
      <c r="G87" s="60">
        <f>E87-F87-H87-I87-J87-K87</f>
        <v>177030</v>
      </c>
      <c r="H87" s="59"/>
      <c r="I87" s="59">
        <v>0</v>
      </c>
      <c r="J87" s="59">
        <v>0</v>
      </c>
      <c r="K87" s="59">
        <v>0</v>
      </c>
      <c r="L87" s="117">
        <v>4544645</v>
      </c>
      <c r="M87" s="117">
        <v>4544645</v>
      </c>
      <c r="N87" s="117">
        <v>1370099</v>
      </c>
    </row>
    <row r="88" spans="1:14" ht="12.75">
      <c r="A88" s="89"/>
      <c r="B88" s="68">
        <v>92116</v>
      </c>
      <c r="C88" s="68" t="s">
        <v>111</v>
      </c>
      <c r="D88" s="60">
        <v>180000</v>
      </c>
      <c r="E88" s="59">
        <f>D88-L88</f>
        <v>180000</v>
      </c>
      <c r="F88" s="59">
        <v>0</v>
      </c>
      <c r="G88" s="60">
        <f>E88-F88-H88-I88-J88-K88</f>
        <v>0</v>
      </c>
      <c r="H88" s="59">
        <v>180000</v>
      </c>
      <c r="I88" s="60">
        <v>0</v>
      </c>
      <c r="J88" s="60">
        <v>0</v>
      </c>
      <c r="K88" s="59">
        <v>0</v>
      </c>
      <c r="L88" s="108">
        <v>0</v>
      </c>
      <c r="M88" s="61">
        <v>0</v>
      </c>
      <c r="N88" s="90">
        <v>0</v>
      </c>
    </row>
    <row r="89" spans="1:14" ht="12.75">
      <c r="A89" s="91"/>
      <c r="B89" s="68">
        <v>92120</v>
      </c>
      <c r="C89" s="65" t="s">
        <v>112</v>
      </c>
      <c r="D89" s="60">
        <v>75000</v>
      </c>
      <c r="E89" s="59">
        <f>D89-L89</f>
        <v>75000</v>
      </c>
      <c r="F89" s="59">
        <v>0</v>
      </c>
      <c r="G89" s="60">
        <f>E89-F89-H89-I89-J89-K89</f>
        <v>0</v>
      </c>
      <c r="H89" s="59">
        <v>75000</v>
      </c>
      <c r="I89" s="60">
        <v>0</v>
      </c>
      <c r="J89" s="60">
        <v>0</v>
      </c>
      <c r="K89" s="59">
        <v>0</v>
      </c>
      <c r="L89" s="108">
        <v>0</v>
      </c>
      <c r="M89" s="92">
        <v>0</v>
      </c>
      <c r="N89" s="90">
        <v>0</v>
      </c>
    </row>
    <row r="90" spans="1:14" ht="12.75">
      <c r="A90" s="89"/>
      <c r="B90" s="68">
        <v>92195</v>
      </c>
      <c r="C90" s="68" t="s">
        <v>53</v>
      </c>
      <c r="D90" s="60">
        <v>132840</v>
      </c>
      <c r="E90" s="59">
        <f>D90-L90</f>
        <v>132840</v>
      </c>
      <c r="F90" s="59">
        <v>8000</v>
      </c>
      <c r="G90" s="60">
        <f>E90-F90-H90-I90-J90-K90</f>
        <v>114840</v>
      </c>
      <c r="H90" s="59"/>
      <c r="I90" s="60">
        <v>10000</v>
      </c>
      <c r="J90" s="60">
        <v>0</v>
      </c>
      <c r="K90" s="59">
        <v>0</v>
      </c>
      <c r="L90" s="60">
        <v>0</v>
      </c>
      <c r="M90" s="61">
        <v>0</v>
      </c>
      <c r="N90" s="90">
        <v>0</v>
      </c>
    </row>
    <row r="91" spans="1:14" ht="13.5" thickBot="1">
      <c r="A91" s="77">
        <v>926</v>
      </c>
      <c r="B91" s="78"/>
      <c r="C91" s="78" t="s">
        <v>173</v>
      </c>
      <c r="D91" s="79">
        <f>SUM(D92:D94)</f>
        <v>1318050</v>
      </c>
      <c r="E91" s="79">
        <f>SUM(E92:E94)</f>
        <v>618050</v>
      </c>
      <c r="F91" s="79">
        <f>SUM(F92:F94)</f>
        <v>85000</v>
      </c>
      <c r="G91" s="79">
        <f aca="true" t="shared" si="21" ref="G91:N91">SUM(G92:G94)</f>
        <v>175050</v>
      </c>
      <c r="H91" s="79">
        <f t="shared" si="21"/>
        <v>342000</v>
      </c>
      <c r="I91" s="79">
        <f t="shared" si="21"/>
        <v>16000</v>
      </c>
      <c r="J91" s="79">
        <f t="shared" si="21"/>
        <v>0</v>
      </c>
      <c r="K91" s="79">
        <f t="shared" si="21"/>
        <v>0</v>
      </c>
      <c r="L91" s="79">
        <f t="shared" si="21"/>
        <v>700000</v>
      </c>
      <c r="M91" s="80">
        <f t="shared" si="21"/>
        <v>700000</v>
      </c>
      <c r="N91" s="81">
        <f t="shared" si="21"/>
        <v>700000</v>
      </c>
    </row>
    <row r="92" spans="1:14" ht="12.75">
      <c r="A92" s="82"/>
      <c r="B92" s="58">
        <v>92601</v>
      </c>
      <c r="C92" s="87" t="s">
        <v>113</v>
      </c>
      <c r="D92" s="59">
        <v>941050</v>
      </c>
      <c r="E92" s="59">
        <f>D92-L92</f>
        <v>241050</v>
      </c>
      <c r="F92" s="59">
        <v>85000</v>
      </c>
      <c r="G92" s="60">
        <f>E92-F92-H92-I92-J92-K92</f>
        <v>155050</v>
      </c>
      <c r="H92" s="59">
        <v>0</v>
      </c>
      <c r="I92" s="59">
        <v>1000</v>
      </c>
      <c r="J92" s="59">
        <v>0</v>
      </c>
      <c r="K92" s="59">
        <v>0</v>
      </c>
      <c r="L92" s="117">
        <v>700000</v>
      </c>
      <c r="M92" s="117">
        <v>700000</v>
      </c>
      <c r="N92" s="88">
        <v>700000</v>
      </c>
    </row>
    <row r="93" spans="1:14" ht="12.75">
      <c r="A93" s="82"/>
      <c r="B93" s="58">
        <v>92605</v>
      </c>
      <c r="C93" s="87" t="s">
        <v>174</v>
      </c>
      <c r="D93" s="114">
        <v>344000</v>
      </c>
      <c r="E93" s="59">
        <f>D93-L93</f>
        <v>344000</v>
      </c>
      <c r="F93" s="59">
        <v>0</v>
      </c>
      <c r="G93" s="60">
        <f>E93-F93-H93-I93-J93-K93</f>
        <v>2000</v>
      </c>
      <c r="H93" s="59">
        <v>342000</v>
      </c>
      <c r="I93" s="114">
        <v>0</v>
      </c>
      <c r="J93" s="114">
        <v>0</v>
      </c>
      <c r="K93" s="59">
        <v>0</v>
      </c>
      <c r="L93" s="118">
        <v>0</v>
      </c>
      <c r="M93" s="61">
        <v>0</v>
      </c>
      <c r="N93" s="90">
        <v>0</v>
      </c>
    </row>
    <row r="94" spans="1:14" ht="13.5" thickBot="1">
      <c r="A94" s="83"/>
      <c r="B94" s="116">
        <v>92695</v>
      </c>
      <c r="C94" s="116" t="s">
        <v>53</v>
      </c>
      <c r="D94" s="119">
        <v>33000</v>
      </c>
      <c r="E94" s="59">
        <f>D94-L94</f>
        <v>33000</v>
      </c>
      <c r="F94" s="119">
        <v>0</v>
      </c>
      <c r="G94" s="60">
        <f>E94-F94-H94-I94-J94-K94</f>
        <v>18000</v>
      </c>
      <c r="H94" s="119">
        <v>0</v>
      </c>
      <c r="I94" s="119">
        <v>15000</v>
      </c>
      <c r="J94" s="119">
        <v>0</v>
      </c>
      <c r="K94" s="119">
        <v>0</v>
      </c>
      <c r="L94" s="120">
        <v>0</v>
      </c>
      <c r="M94" s="121">
        <v>0</v>
      </c>
      <c r="N94" s="122">
        <v>0</v>
      </c>
    </row>
    <row r="95" spans="1:14" ht="13.5" thickBot="1">
      <c r="A95" s="123" t="s">
        <v>114</v>
      </c>
      <c r="B95" s="124" t="s">
        <v>114</v>
      </c>
      <c r="C95" s="124" t="s">
        <v>115</v>
      </c>
      <c r="D95" s="125">
        <f aca="true" t="shared" si="22" ref="D95:N95">D9+D14+D16+D20+D22+D25+D29+D35+D44+D46+D49+D59+D64+D74+D76+D78+D86+D91+D38</f>
        <v>59046568</v>
      </c>
      <c r="E95" s="125">
        <f t="shared" si="22"/>
        <v>32481402</v>
      </c>
      <c r="F95" s="125">
        <f t="shared" si="22"/>
        <v>13166446</v>
      </c>
      <c r="G95" s="125">
        <f t="shared" si="22"/>
        <v>10973703</v>
      </c>
      <c r="H95" s="125">
        <f t="shared" si="22"/>
        <v>3833109</v>
      </c>
      <c r="I95" s="125">
        <f t="shared" si="22"/>
        <v>3853067</v>
      </c>
      <c r="J95" s="125">
        <f t="shared" si="22"/>
        <v>452577</v>
      </c>
      <c r="K95" s="125">
        <f t="shared" si="22"/>
        <v>202500</v>
      </c>
      <c r="L95" s="125">
        <f t="shared" si="22"/>
        <v>26565166</v>
      </c>
      <c r="M95" s="125">
        <f t="shared" si="22"/>
        <v>26565166</v>
      </c>
      <c r="N95" s="126">
        <f t="shared" si="22"/>
        <v>6712121</v>
      </c>
    </row>
  </sheetData>
  <sheetProtection/>
  <mergeCells count="17">
    <mergeCell ref="L5:L7"/>
    <mergeCell ref="M5:N5"/>
    <mergeCell ref="L1:N1"/>
    <mergeCell ref="M6:M7"/>
    <mergeCell ref="I6:I7"/>
    <mergeCell ref="A2:H2"/>
    <mergeCell ref="A4:A7"/>
    <mergeCell ref="B4:B7"/>
    <mergeCell ref="C4:C7"/>
    <mergeCell ref="D4:D7"/>
    <mergeCell ref="E5:E7"/>
    <mergeCell ref="F5:K5"/>
    <mergeCell ref="F6:G6"/>
    <mergeCell ref="H6:H7"/>
    <mergeCell ref="E4:N4"/>
    <mergeCell ref="J6:J7"/>
    <mergeCell ref="K6:K7"/>
  </mergeCells>
  <printOptions horizontalCentered="1"/>
  <pageMargins left="0.25" right="0.25" top="0.75" bottom="0.75" header="0.3" footer="0.3"/>
  <pageSetup fitToHeight="0" fitToWidth="1" horizontalDpi="600" verticalDpi="600" orientation="landscape" paperSize="8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"/>
  <sheetViews>
    <sheetView showGridLines="0" zoomScalePageLayoutView="0" workbookViewId="0" topLeftCell="A1">
      <selection activeCell="I4" sqref="I4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19.625" style="0" customWidth="1"/>
  </cols>
  <sheetData>
    <row r="1" ht="54.75" customHeight="1">
      <c r="E1" s="46" t="s">
        <v>188</v>
      </c>
    </row>
    <row r="2" spans="1:6" ht="60" customHeight="1">
      <c r="A2" s="264" t="s">
        <v>152</v>
      </c>
      <c r="B2" s="264"/>
      <c r="C2" s="264"/>
      <c r="D2" s="264"/>
      <c r="E2" s="264"/>
      <c r="F2" s="16"/>
    </row>
    <row r="3" spans="1:5" ht="9.75" customHeight="1">
      <c r="A3" s="43"/>
      <c r="B3" s="43"/>
      <c r="C3" s="43"/>
      <c r="D3" s="43"/>
      <c r="E3" s="2" t="s">
        <v>0</v>
      </c>
    </row>
    <row r="4" spans="1:5" ht="64.5" customHeight="1">
      <c r="A4" s="44" t="s">
        <v>9</v>
      </c>
      <c r="B4" s="44" t="s">
        <v>1</v>
      </c>
      <c r="C4" s="44" t="s">
        <v>4</v>
      </c>
      <c r="D4" s="44" t="s">
        <v>27</v>
      </c>
      <c r="E4" s="45" t="s">
        <v>24</v>
      </c>
    </row>
    <row r="5" spans="1:5" s="34" customFormat="1" ht="12" customHeight="1">
      <c r="A5" s="28">
        <v>1</v>
      </c>
      <c r="B5" s="28">
        <v>2</v>
      </c>
      <c r="C5" s="28">
        <v>3</v>
      </c>
      <c r="D5" s="28">
        <v>5</v>
      </c>
      <c r="E5" s="28">
        <v>6</v>
      </c>
    </row>
    <row r="6" spans="1:5" ht="30" customHeight="1">
      <c r="A6" s="33" t="s">
        <v>13</v>
      </c>
      <c r="B6" s="21">
        <v>801</v>
      </c>
      <c r="C6" s="21">
        <v>80104</v>
      </c>
      <c r="D6" s="165" t="s">
        <v>118</v>
      </c>
      <c r="E6" s="166">
        <v>1624400</v>
      </c>
    </row>
    <row r="7" spans="1:5" ht="30" customHeight="1">
      <c r="A7" s="328" t="s">
        <v>22</v>
      </c>
      <c r="B7" s="329"/>
      <c r="C7" s="329"/>
      <c r="D7" s="330"/>
      <c r="E7" s="127">
        <f>SUM(E6)</f>
        <v>1624400</v>
      </c>
    </row>
    <row r="9" ht="12.75">
      <c r="A9" s="32"/>
    </row>
  </sheetData>
  <sheetProtection/>
  <mergeCells count="2">
    <mergeCell ref="A2:E2"/>
    <mergeCell ref="A7:D7"/>
  </mergeCells>
  <printOptions horizontalCentered="1"/>
  <pageMargins left="0.57" right="0.54" top="2.204724409448819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showGridLines="0" zoomScalePageLayoutView="0" workbookViewId="0" topLeftCell="A1">
      <selection activeCell="G7" sqref="G7"/>
    </sheetView>
  </sheetViews>
  <sheetFormatPr defaultColWidth="9.00390625" defaultRowHeight="12.75"/>
  <cols>
    <col min="1" max="1" width="4.75390625" style="10" bestFit="1" customWidth="1"/>
    <col min="2" max="2" width="40.125" style="10" bestFit="1" customWidth="1"/>
    <col min="3" max="3" width="14.00390625" style="10" customWidth="1"/>
    <col min="4" max="4" width="17.125" style="10" customWidth="1"/>
    <col min="5" max="16384" width="9.125" style="10" customWidth="1"/>
  </cols>
  <sheetData>
    <row r="1" spans="3:4" ht="69" customHeight="1">
      <c r="C1" s="268" t="s">
        <v>180</v>
      </c>
      <c r="D1" s="268"/>
    </row>
    <row r="2" spans="1:7" ht="45.75" customHeight="1">
      <c r="A2" s="264" t="s">
        <v>144</v>
      </c>
      <c r="B2" s="265"/>
      <c r="C2" s="265"/>
      <c r="D2" s="265"/>
      <c r="E2" s="15"/>
      <c r="F2" s="15"/>
      <c r="G2" s="16"/>
    </row>
    <row r="3" ht="9.75" customHeight="1" thickBot="1">
      <c r="D3" s="2" t="s">
        <v>0</v>
      </c>
    </row>
    <row r="4" spans="1:4" ht="64.5" customHeight="1">
      <c r="A4" s="132" t="s">
        <v>9</v>
      </c>
      <c r="B4" s="133" t="s">
        <v>10</v>
      </c>
      <c r="C4" s="134" t="s">
        <v>11</v>
      </c>
      <c r="D4" s="135" t="s">
        <v>41</v>
      </c>
    </row>
    <row r="5" spans="1:4" s="20" customFormat="1" ht="10.5" customHeight="1">
      <c r="A5" s="136">
        <v>1</v>
      </c>
      <c r="B5" s="19">
        <v>2</v>
      </c>
      <c r="C5" s="19">
        <v>3</v>
      </c>
      <c r="D5" s="137">
        <v>4</v>
      </c>
    </row>
    <row r="6" spans="1:4" ht="18.75" customHeight="1">
      <c r="A6" s="266" t="s">
        <v>12</v>
      </c>
      <c r="B6" s="267"/>
      <c r="C6" s="21"/>
      <c r="D6" s="227">
        <v>11414370</v>
      </c>
    </row>
    <row r="7" spans="1:4" ht="41.25" customHeight="1">
      <c r="A7" s="224" t="s">
        <v>13</v>
      </c>
      <c r="B7" s="226" t="s">
        <v>167</v>
      </c>
      <c r="C7" s="225" t="s">
        <v>166</v>
      </c>
      <c r="D7" s="228">
        <v>4500000</v>
      </c>
    </row>
    <row r="8" spans="1:4" ht="52.5" customHeight="1" thickBot="1">
      <c r="A8" s="221" t="s">
        <v>14</v>
      </c>
      <c r="B8" s="222" t="s">
        <v>17</v>
      </c>
      <c r="C8" s="223" t="s">
        <v>18</v>
      </c>
      <c r="D8" s="229">
        <v>6914370</v>
      </c>
    </row>
    <row r="9" spans="1:4" ht="27.75" customHeight="1">
      <c r="A9" s="266" t="s">
        <v>168</v>
      </c>
      <c r="B9" s="267"/>
      <c r="C9" s="21"/>
      <c r="D9" s="227">
        <v>112500</v>
      </c>
    </row>
    <row r="10" spans="1:4" ht="33" customHeight="1">
      <c r="A10" s="224" t="s">
        <v>13</v>
      </c>
      <c r="B10" s="226" t="s">
        <v>169</v>
      </c>
      <c r="C10" s="225" t="s">
        <v>170</v>
      </c>
      <c r="D10" s="228">
        <v>112500</v>
      </c>
    </row>
    <row r="11" spans="1:4" ht="18.75" customHeight="1">
      <c r="A11"/>
      <c r="B11"/>
      <c r="C11"/>
      <c r="D11"/>
    </row>
    <row r="12" spans="1:4" ht="12.75">
      <c r="A12"/>
      <c r="B12"/>
      <c r="C12"/>
      <c r="D12"/>
    </row>
    <row r="13" spans="1:4" ht="18.75" customHeight="1">
      <c r="A13"/>
      <c r="B13"/>
      <c r="C13"/>
      <c r="D13"/>
    </row>
    <row r="14" spans="1:4" ht="18.75" customHeight="1">
      <c r="A14"/>
      <c r="B14"/>
      <c r="C14"/>
      <c r="D14"/>
    </row>
    <row r="15" spans="1:4" ht="18.75" customHeight="1">
      <c r="A15"/>
      <c r="B15"/>
      <c r="C15"/>
      <c r="D15"/>
    </row>
    <row r="16" spans="1:4" ht="18.75" customHeight="1">
      <c r="A16"/>
      <c r="B16"/>
      <c r="C16"/>
      <c r="D16"/>
    </row>
    <row r="17" spans="1:4" ht="15" customHeight="1">
      <c r="A17" s="23"/>
      <c r="B17" s="24"/>
      <c r="C17" s="24"/>
      <c r="D17" s="24"/>
    </row>
    <row r="18" spans="1:6" ht="12.75">
      <c r="A18" s="25"/>
      <c r="B18" s="26"/>
      <c r="C18" s="26"/>
      <c r="D18" s="26"/>
      <c r="E18" s="27"/>
      <c r="F18" s="27"/>
    </row>
  </sheetData>
  <sheetProtection/>
  <mergeCells count="4">
    <mergeCell ref="A2:D2"/>
    <mergeCell ref="A6:B6"/>
    <mergeCell ref="C1:D1"/>
    <mergeCell ref="A9:B9"/>
  </mergeCells>
  <printOptions horizontalCentered="1"/>
  <pageMargins left="0.57" right="0.54" top="1.14" bottom="0.5905511811023623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showGridLines="0" defaultGridColor="0" zoomScalePageLayoutView="0" colorId="8" workbookViewId="0" topLeftCell="C1">
      <selection activeCell="J1" sqref="J1:K1"/>
    </sheetView>
  </sheetViews>
  <sheetFormatPr defaultColWidth="9.00390625" defaultRowHeight="12.75"/>
  <cols>
    <col min="1" max="1" width="6.00390625" style="10" bestFit="1" customWidth="1"/>
    <col min="2" max="2" width="8.875" style="10" bestFit="1" customWidth="1"/>
    <col min="3" max="3" width="13.00390625" style="10" customWidth="1"/>
    <col min="4" max="4" width="14.00390625" style="10" customWidth="1"/>
    <col min="5" max="5" width="14.25390625" style="10" customWidth="1"/>
    <col min="6" max="6" width="14.875" style="10" customWidth="1"/>
    <col min="7" max="7" width="15.125" style="10" customWidth="1"/>
    <col min="8" max="8" width="15.875" style="10" customWidth="1"/>
    <col min="9" max="9" width="15.00390625" style="10" customWidth="1"/>
    <col min="10" max="10" width="18.125" style="10" customWidth="1"/>
    <col min="11" max="11" width="15.00390625" style="10" customWidth="1"/>
  </cols>
  <sheetData>
    <row r="1" spans="10:11" ht="58.5" customHeight="1">
      <c r="J1" s="268" t="s">
        <v>181</v>
      </c>
      <c r="K1" s="268"/>
    </row>
    <row r="2" spans="1:10" ht="75" customHeight="1">
      <c r="A2" s="264" t="s">
        <v>145</v>
      </c>
      <c r="B2" s="264"/>
      <c r="C2" s="264"/>
      <c r="D2" s="264"/>
      <c r="E2" s="264"/>
      <c r="F2" s="264"/>
      <c r="G2" s="264"/>
      <c r="H2" s="264"/>
      <c r="I2" s="264"/>
      <c r="J2" s="264"/>
    </row>
    <row r="3" spans="5:11" ht="12" customHeight="1" thickBot="1">
      <c r="E3" s="36"/>
      <c r="F3" s="36"/>
      <c r="G3" s="36"/>
      <c r="H3" s="41"/>
      <c r="I3" s="11"/>
      <c r="K3" s="2" t="s">
        <v>0</v>
      </c>
    </row>
    <row r="4" spans="1:11" s="35" customFormat="1" ht="17.25" customHeight="1" thickBot="1">
      <c r="A4" s="272" t="s">
        <v>1</v>
      </c>
      <c r="B4" s="272" t="s">
        <v>4</v>
      </c>
      <c r="C4" s="275" t="s">
        <v>28</v>
      </c>
      <c r="D4" s="278" t="s">
        <v>39</v>
      </c>
      <c r="E4" s="281" t="s">
        <v>2</v>
      </c>
      <c r="F4" s="282"/>
      <c r="G4" s="282"/>
      <c r="H4" s="282"/>
      <c r="I4" s="282"/>
      <c r="J4" s="282"/>
      <c r="K4" s="283"/>
    </row>
    <row r="5" spans="1:11" s="35" customFormat="1" ht="12" customHeight="1">
      <c r="A5" s="273"/>
      <c r="B5" s="273"/>
      <c r="C5" s="276"/>
      <c r="D5" s="279"/>
      <c r="E5" s="284" t="s">
        <v>6</v>
      </c>
      <c r="F5" s="286" t="s">
        <v>2</v>
      </c>
      <c r="G5" s="270"/>
      <c r="H5" s="270"/>
      <c r="I5" s="270"/>
      <c r="J5" s="270"/>
      <c r="K5" s="284" t="s">
        <v>8</v>
      </c>
    </row>
    <row r="6" spans="1:11" s="35" customFormat="1" ht="31.5" customHeight="1">
      <c r="A6" s="273"/>
      <c r="B6" s="273"/>
      <c r="C6" s="276"/>
      <c r="D6" s="279"/>
      <c r="E6" s="284"/>
      <c r="F6" s="287" t="s">
        <v>30</v>
      </c>
      <c r="G6" s="288"/>
      <c r="H6" s="269" t="s">
        <v>31</v>
      </c>
      <c r="I6" s="269" t="s">
        <v>37</v>
      </c>
      <c r="J6" s="269" t="s">
        <v>38</v>
      </c>
      <c r="K6" s="284"/>
    </row>
    <row r="7" spans="1:11" ht="100.5" customHeight="1" thickBot="1">
      <c r="A7" s="274"/>
      <c r="B7" s="274"/>
      <c r="C7" s="277"/>
      <c r="D7" s="280"/>
      <c r="E7" s="285"/>
      <c r="F7" s="128" t="s">
        <v>29</v>
      </c>
      <c r="G7" s="129" t="s">
        <v>32</v>
      </c>
      <c r="H7" s="270"/>
      <c r="I7" s="270"/>
      <c r="J7" s="270"/>
      <c r="K7" s="285"/>
    </row>
    <row r="8" spans="1:11" ht="11.25" customHeight="1">
      <c r="A8" s="130">
        <v>1</v>
      </c>
      <c r="B8" s="130">
        <v>2</v>
      </c>
      <c r="C8" s="130">
        <v>3</v>
      </c>
      <c r="D8" s="131">
        <v>4</v>
      </c>
      <c r="E8" s="130">
        <v>5</v>
      </c>
      <c r="F8" s="130">
        <v>6</v>
      </c>
      <c r="G8" s="130">
        <v>7</v>
      </c>
      <c r="H8" s="130">
        <v>8</v>
      </c>
      <c r="I8" s="130">
        <v>9</v>
      </c>
      <c r="J8" s="130">
        <v>10</v>
      </c>
      <c r="K8" s="130">
        <v>11</v>
      </c>
    </row>
    <row r="9" spans="1:11" ht="19.5" customHeight="1">
      <c r="A9" s="162">
        <v>750</v>
      </c>
      <c r="B9" s="162">
        <v>75011</v>
      </c>
      <c r="C9" s="163">
        <v>85000</v>
      </c>
      <c r="D9" s="163">
        <v>85000</v>
      </c>
      <c r="E9" s="145">
        <v>85000</v>
      </c>
      <c r="F9" s="145">
        <v>79500</v>
      </c>
      <c r="G9" s="145">
        <f>E9-F9+H9+I9</f>
        <v>5500</v>
      </c>
      <c r="H9" s="13">
        <v>0</v>
      </c>
      <c r="I9" s="13">
        <v>0</v>
      </c>
      <c r="J9" s="13">
        <v>0</v>
      </c>
      <c r="K9" s="13">
        <v>0</v>
      </c>
    </row>
    <row r="10" spans="1:11" ht="19.5" customHeight="1">
      <c r="A10" s="162">
        <v>751</v>
      </c>
      <c r="B10" s="162">
        <v>75101</v>
      </c>
      <c r="C10" s="163">
        <v>1716</v>
      </c>
      <c r="D10" s="163">
        <v>1716</v>
      </c>
      <c r="E10" s="164">
        <v>1716</v>
      </c>
      <c r="F10" s="164">
        <v>1716</v>
      </c>
      <c r="G10" s="145">
        <f>E10-F10+H10+I10</f>
        <v>0</v>
      </c>
      <c r="H10" s="14">
        <v>0</v>
      </c>
      <c r="I10" s="14">
        <v>0</v>
      </c>
      <c r="J10" s="14">
        <v>0</v>
      </c>
      <c r="K10" s="14">
        <v>0</v>
      </c>
    </row>
    <row r="11" spans="1:11" ht="19.5" customHeight="1">
      <c r="A11" s="162">
        <v>852</v>
      </c>
      <c r="B11" s="162">
        <v>85212</v>
      </c>
      <c r="C11" s="163">
        <v>2103000</v>
      </c>
      <c r="D11" s="163">
        <v>2103000</v>
      </c>
      <c r="E11" s="164">
        <v>2103000</v>
      </c>
      <c r="F11" s="164">
        <v>87763</v>
      </c>
      <c r="G11" s="145">
        <v>22000</v>
      </c>
      <c r="H11" s="14">
        <v>0</v>
      </c>
      <c r="I11" s="164">
        <v>1993237</v>
      </c>
      <c r="J11" s="14">
        <v>0</v>
      </c>
      <c r="K11" s="14">
        <v>0</v>
      </c>
    </row>
    <row r="12" spans="1:11" ht="19.5" customHeight="1">
      <c r="A12" s="162">
        <v>852</v>
      </c>
      <c r="B12" s="162">
        <v>85213</v>
      </c>
      <c r="C12" s="163">
        <v>9000</v>
      </c>
      <c r="D12" s="163">
        <v>9000</v>
      </c>
      <c r="E12" s="164">
        <v>9000</v>
      </c>
      <c r="F12" s="164">
        <v>0</v>
      </c>
      <c r="G12" s="145">
        <f>E12-F12+H12+I12</f>
        <v>9000</v>
      </c>
      <c r="H12" s="14">
        <v>0</v>
      </c>
      <c r="I12" s="14">
        <v>0</v>
      </c>
      <c r="J12" s="14">
        <v>0</v>
      </c>
      <c r="K12" s="14">
        <v>0</v>
      </c>
    </row>
    <row r="13" spans="1:11" ht="19.5" customHeight="1">
      <c r="A13" s="147" t="s">
        <v>22</v>
      </c>
      <c r="B13" s="148"/>
      <c r="C13" s="149">
        <f aca="true" t="shared" si="0" ref="C13:K13">SUM(C9:C12)</f>
        <v>2198716</v>
      </c>
      <c r="D13" s="127">
        <f t="shared" si="0"/>
        <v>2198716</v>
      </c>
      <c r="E13" s="146">
        <f t="shared" si="0"/>
        <v>2198716</v>
      </c>
      <c r="F13" s="156">
        <f t="shared" si="0"/>
        <v>168979</v>
      </c>
      <c r="G13" s="156">
        <f t="shared" si="0"/>
        <v>36500</v>
      </c>
      <c r="H13" s="156">
        <f t="shared" si="0"/>
        <v>0</v>
      </c>
      <c r="I13" s="156">
        <f t="shared" si="0"/>
        <v>1993237</v>
      </c>
      <c r="J13" s="156">
        <f t="shared" si="0"/>
        <v>0</v>
      </c>
      <c r="K13" s="156">
        <f t="shared" si="0"/>
        <v>0</v>
      </c>
    </row>
    <row r="15" spans="1:8" ht="12.75">
      <c r="A15" s="271"/>
      <c r="B15" s="271"/>
      <c r="C15" s="271"/>
      <c r="D15" s="271"/>
      <c r="E15" s="271"/>
      <c r="F15" s="271"/>
      <c r="G15" s="271"/>
      <c r="H15" s="42"/>
    </row>
    <row r="16" spans="1:8" ht="12.75">
      <c r="A16" s="271"/>
      <c r="B16" s="271"/>
      <c r="C16" s="271"/>
      <c r="D16" s="271"/>
      <c r="E16" s="271"/>
      <c r="F16" s="271"/>
      <c r="G16" s="271"/>
      <c r="H16" s="42"/>
    </row>
  </sheetData>
  <sheetProtection/>
  <mergeCells count="16">
    <mergeCell ref="J1:K1"/>
    <mergeCell ref="H6:H7"/>
    <mergeCell ref="A16:G16"/>
    <mergeCell ref="A15:G15"/>
    <mergeCell ref="A2:J2"/>
    <mergeCell ref="A4:A7"/>
    <mergeCell ref="B4:B7"/>
    <mergeCell ref="C4:C7"/>
    <mergeCell ref="D4:D7"/>
    <mergeCell ref="E4:K4"/>
    <mergeCell ref="E5:E7"/>
    <mergeCell ref="F5:J5"/>
    <mergeCell ref="K5:K7"/>
    <mergeCell ref="F6:G6"/>
    <mergeCell ref="I6:I7"/>
    <mergeCell ref="J6:J7"/>
  </mergeCells>
  <printOptions/>
  <pageMargins left="0" right="0" top="0.4724409448818898" bottom="0.5118110236220472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showGridLines="0" defaultGridColor="0" zoomScalePageLayoutView="0" colorId="8" workbookViewId="0" topLeftCell="A1">
      <selection activeCell="M7" sqref="M7"/>
    </sheetView>
  </sheetViews>
  <sheetFormatPr defaultColWidth="9.00390625" defaultRowHeight="12.75"/>
  <cols>
    <col min="1" max="1" width="5.625" style="10" bestFit="1" customWidth="1"/>
    <col min="2" max="2" width="8.875" style="10" bestFit="1" customWidth="1"/>
    <col min="3" max="3" width="11.00390625" style="10" customWidth="1"/>
    <col min="4" max="4" width="13.25390625" style="10" customWidth="1"/>
    <col min="5" max="5" width="11.875" style="10" customWidth="1"/>
    <col min="6" max="8" width="16.75390625" style="10" customWidth="1"/>
    <col min="9" max="9" width="15.00390625" style="10" customWidth="1"/>
    <col min="10" max="10" width="18.125" style="10" customWidth="1"/>
    <col min="11" max="11" width="15.00390625" style="10" customWidth="1"/>
  </cols>
  <sheetData>
    <row r="1" spans="10:11" ht="60" customHeight="1">
      <c r="J1" s="268" t="s">
        <v>182</v>
      </c>
      <c r="K1" s="268"/>
    </row>
    <row r="2" spans="1:10" ht="75" customHeight="1">
      <c r="A2" s="264" t="s">
        <v>146</v>
      </c>
      <c r="B2" s="264"/>
      <c r="C2" s="264"/>
      <c r="D2" s="264"/>
      <c r="E2" s="264"/>
      <c r="F2" s="264"/>
      <c r="G2" s="264"/>
      <c r="H2" s="264"/>
      <c r="I2" s="264"/>
      <c r="J2" s="264"/>
    </row>
    <row r="3" spans="5:11" ht="12" customHeight="1" thickBot="1">
      <c r="E3" s="36"/>
      <c r="F3" s="36"/>
      <c r="G3" s="36"/>
      <c r="H3" s="41"/>
      <c r="I3" s="11"/>
      <c r="K3" s="2" t="s">
        <v>0</v>
      </c>
    </row>
    <row r="4" spans="1:11" s="35" customFormat="1" ht="17.25" customHeight="1" thickBot="1">
      <c r="A4" s="293" t="s">
        <v>1</v>
      </c>
      <c r="B4" s="293" t="s">
        <v>4</v>
      </c>
      <c r="C4" s="296" t="s">
        <v>28</v>
      </c>
      <c r="D4" s="299" t="s">
        <v>39</v>
      </c>
      <c r="E4" s="302" t="s">
        <v>2</v>
      </c>
      <c r="F4" s="303"/>
      <c r="G4" s="303"/>
      <c r="H4" s="303"/>
      <c r="I4" s="303"/>
      <c r="J4" s="303"/>
      <c r="K4" s="304"/>
    </row>
    <row r="5" spans="1:11" s="35" customFormat="1" ht="12" customHeight="1">
      <c r="A5" s="294"/>
      <c r="B5" s="294"/>
      <c r="C5" s="297"/>
      <c r="D5" s="300"/>
      <c r="E5" s="305" t="s">
        <v>6</v>
      </c>
      <c r="F5" s="307" t="s">
        <v>2</v>
      </c>
      <c r="G5" s="292"/>
      <c r="H5" s="292"/>
      <c r="I5" s="292"/>
      <c r="J5" s="292"/>
      <c r="K5" s="305" t="s">
        <v>8</v>
      </c>
    </row>
    <row r="6" spans="1:11" s="35" customFormat="1" ht="31.5" customHeight="1">
      <c r="A6" s="294"/>
      <c r="B6" s="294"/>
      <c r="C6" s="297"/>
      <c r="D6" s="300"/>
      <c r="E6" s="305"/>
      <c r="F6" s="289" t="s">
        <v>30</v>
      </c>
      <c r="G6" s="290"/>
      <c r="H6" s="291" t="s">
        <v>31</v>
      </c>
      <c r="I6" s="291" t="s">
        <v>37</v>
      </c>
      <c r="J6" s="291" t="s">
        <v>42</v>
      </c>
      <c r="K6" s="305"/>
    </row>
    <row r="7" spans="1:11" ht="153" customHeight="1" thickBot="1">
      <c r="A7" s="295"/>
      <c r="B7" s="295"/>
      <c r="C7" s="298"/>
      <c r="D7" s="301"/>
      <c r="E7" s="306"/>
      <c r="F7" s="37" t="s">
        <v>29</v>
      </c>
      <c r="G7" s="38" t="s">
        <v>32</v>
      </c>
      <c r="H7" s="292"/>
      <c r="I7" s="292"/>
      <c r="J7" s="292"/>
      <c r="K7" s="306"/>
    </row>
    <row r="8" spans="1:11" ht="11.25" customHeight="1">
      <c r="A8" s="28">
        <v>1</v>
      </c>
      <c r="B8" s="28">
        <v>2</v>
      </c>
      <c r="C8" s="28">
        <v>3</v>
      </c>
      <c r="D8" s="39">
        <v>4</v>
      </c>
      <c r="E8" s="28">
        <v>5</v>
      </c>
      <c r="F8" s="28">
        <v>6</v>
      </c>
      <c r="G8" s="28">
        <v>7</v>
      </c>
      <c r="H8" s="28">
        <v>8</v>
      </c>
      <c r="I8" s="28">
        <v>9</v>
      </c>
      <c r="J8" s="28">
        <v>10</v>
      </c>
      <c r="K8" s="28">
        <v>11</v>
      </c>
    </row>
    <row r="9" spans="1:11" ht="19.5" customHeight="1">
      <c r="A9" s="189">
        <v>801</v>
      </c>
      <c r="B9" s="189">
        <v>80104</v>
      </c>
      <c r="C9" s="190">
        <v>366000</v>
      </c>
      <c r="D9" s="190">
        <v>366000</v>
      </c>
      <c r="E9" s="190">
        <v>366000</v>
      </c>
      <c r="F9" s="13">
        <v>0</v>
      </c>
      <c r="G9" s="190">
        <v>366000</v>
      </c>
      <c r="H9" s="13">
        <v>0</v>
      </c>
      <c r="I9" s="13">
        <v>0</v>
      </c>
      <c r="J9" s="13">
        <v>0</v>
      </c>
      <c r="K9" s="145">
        <v>0</v>
      </c>
    </row>
    <row r="10" spans="1:11" ht="19.5" customHeight="1">
      <c r="A10" s="189">
        <v>851</v>
      </c>
      <c r="B10" s="189">
        <v>85154</v>
      </c>
      <c r="C10" s="190">
        <v>0</v>
      </c>
      <c r="D10" s="190">
        <v>4000</v>
      </c>
      <c r="E10" s="157">
        <v>4000</v>
      </c>
      <c r="F10" s="13">
        <v>0</v>
      </c>
      <c r="G10" s="145">
        <v>4000</v>
      </c>
      <c r="H10" s="13">
        <v>0</v>
      </c>
      <c r="I10" s="13">
        <v>0</v>
      </c>
      <c r="J10" s="13">
        <v>0</v>
      </c>
      <c r="K10" s="145">
        <v>0</v>
      </c>
    </row>
    <row r="11" spans="1:11" ht="19.5" customHeight="1">
      <c r="A11" s="175">
        <v>900</v>
      </c>
      <c r="B11" s="175">
        <v>90013</v>
      </c>
      <c r="C11" s="175">
        <v>0</v>
      </c>
      <c r="D11" s="183">
        <v>1273580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45">
        <v>1273580</v>
      </c>
    </row>
    <row r="12" spans="1:11" ht="19.5" customHeight="1">
      <c r="A12" s="147" t="s">
        <v>22</v>
      </c>
      <c r="B12" s="148"/>
      <c r="C12" s="149">
        <f aca="true" t="shared" si="0" ref="C12:K12">SUM(C9:C11)</f>
        <v>366000</v>
      </c>
      <c r="D12" s="127">
        <f t="shared" si="0"/>
        <v>1643580</v>
      </c>
      <c r="E12" s="146">
        <f t="shared" si="0"/>
        <v>370000</v>
      </c>
      <c r="F12" s="156">
        <f t="shared" si="0"/>
        <v>0</v>
      </c>
      <c r="G12" s="146">
        <f t="shared" si="0"/>
        <v>370000</v>
      </c>
      <c r="H12" s="156">
        <f t="shared" si="0"/>
        <v>0</v>
      </c>
      <c r="I12" s="156">
        <f t="shared" si="0"/>
        <v>0</v>
      </c>
      <c r="J12" s="156">
        <f t="shared" si="0"/>
        <v>0</v>
      </c>
      <c r="K12" s="146">
        <f t="shared" si="0"/>
        <v>1273580</v>
      </c>
    </row>
    <row r="14" spans="1:8" ht="12.75">
      <c r="A14" s="271"/>
      <c r="B14" s="271"/>
      <c r="C14" s="271"/>
      <c r="D14" s="271"/>
      <c r="E14" s="271"/>
      <c r="F14" s="271"/>
      <c r="G14" s="271"/>
      <c r="H14" s="42"/>
    </row>
    <row r="15" spans="1:8" ht="12.75">
      <c r="A15" s="271"/>
      <c r="B15" s="271"/>
      <c r="C15" s="271"/>
      <c r="D15" s="271"/>
      <c r="E15" s="271"/>
      <c r="F15" s="271"/>
      <c r="G15" s="271"/>
      <c r="H15" s="42"/>
    </row>
  </sheetData>
  <sheetProtection/>
  <mergeCells count="16">
    <mergeCell ref="J1:K1"/>
    <mergeCell ref="A15:G15"/>
    <mergeCell ref="A14:G14"/>
    <mergeCell ref="F6:G6"/>
    <mergeCell ref="I6:I7"/>
    <mergeCell ref="J6:J7"/>
    <mergeCell ref="A2:J2"/>
    <mergeCell ref="A4:A7"/>
    <mergeCell ref="B4:B7"/>
    <mergeCell ref="C4:C7"/>
    <mergeCell ref="D4:D7"/>
    <mergeCell ref="E4:K4"/>
    <mergeCell ref="E5:E7"/>
    <mergeCell ref="F5:J5"/>
    <mergeCell ref="K5:K7"/>
    <mergeCell ref="H6:H7"/>
  </mergeCells>
  <printOptions horizontalCentered="1"/>
  <pageMargins left="0" right="0" top="0" bottom="0.5905511811023623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defaultGridColor="0" zoomScalePageLayoutView="0" colorId="7" workbookViewId="0" topLeftCell="A1">
      <selection activeCell="E1" sqref="E1"/>
    </sheetView>
  </sheetViews>
  <sheetFormatPr defaultColWidth="9.00390625" defaultRowHeight="12.75"/>
  <cols>
    <col min="1" max="1" width="6.00390625" style="0" customWidth="1"/>
    <col min="2" max="2" width="10.125" style="0" customWidth="1"/>
    <col min="3" max="3" width="35.75390625" style="0" customWidth="1"/>
    <col min="4" max="4" width="14.625" style="0" customWidth="1"/>
    <col min="5" max="5" width="20.875" style="10" customWidth="1"/>
  </cols>
  <sheetData>
    <row r="1" spans="5:6" ht="48.75" customHeight="1">
      <c r="E1" s="46" t="s">
        <v>183</v>
      </c>
      <c r="F1" s="46"/>
    </row>
    <row r="2" spans="1:5" ht="47.25" customHeight="1">
      <c r="A2" s="241" t="s">
        <v>147</v>
      </c>
      <c r="B2" s="241"/>
      <c r="C2" s="241"/>
      <c r="D2" s="241"/>
      <c r="E2" s="242"/>
    </row>
    <row r="3" spans="1:5" ht="9.75" customHeight="1">
      <c r="A3" s="1"/>
      <c r="B3" s="1"/>
      <c r="C3" s="1"/>
      <c r="D3" s="1"/>
      <c r="E3" s="2" t="s">
        <v>0</v>
      </c>
    </row>
    <row r="4" spans="1:5" s="3" customFormat="1" ht="15" customHeight="1">
      <c r="A4" s="310" t="s">
        <v>1</v>
      </c>
      <c r="B4" s="310" t="s">
        <v>4</v>
      </c>
      <c r="C4" s="310" t="s">
        <v>36</v>
      </c>
      <c r="D4" s="311" t="s">
        <v>153</v>
      </c>
      <c r="E4" s="172" t="s">
        <v>2</v>
      </c>
    </row>
    <row r="5" spans="1:5" s="5" customFormat="1" ht="51" customHeight="1">
      <c r="A5" s="310"/>
      <c r="B5" s="310"/>
      <c r="C5" s="310"/>
      <c r="D5" s="312"/>
      <c r="E5" s="4" t="s">
        <v>35</v>
      </c>
    </row>
    <row r="6" spans="1:5" s="3" customFormat="1" ht="12.75">
      <c r="A6" s="6">
        <v>1</v>
      </c>
      <c r="B6" s="6">
        <v>2</v>
      </c>
      <c r="C6" s="6">
        <v>3</v>
      </c>
      <c r="D6" s="6">
        <v>4</v>
      </c>
      <c r="E6" s="6">
        <v>6</v>
      </c>
    </row>
    <row r="7" spans="1:5" s="3" customFormat="1" ht="12.75">
      <c r="A7" s="7">
        <v>921</v>
      </c>
      <c r="B7" s="7">
        <v>92195</v>
      </c>
      <c r="C7" s="7" t="s">
        <v>154</v>
      </c>
      <c r="D7" s="173">
        <f>E7</f>
        <v>580</v>
      </c>
      <c r="E7" s="173">
        <v>580</v>
      </c>
    </row>
    <row r="8" spans="1:5" s="3" customFormat="1" ht="12.75">
      <c r="A8" s="7">
        <v>921</v>
      </c>
      <c r="B8" s="7">
        <v>92195</v>
      </c>
      <c r="C8" s="7" t="s">
        <v>155</v>
      </c>
      <c r="D8" s="173">
        <f aca="true" t="shared" si="0" ref="D8:D24">E8</f>
        <v>380</v>
      </c>
      <c r="E8" s="7">
        <v>380</v>
      </c>
    </row>
    <row r="9" spans="1:5" s="3" customFormat="1" ht="12.75">
      <c r="A9" s="7">
        <v>921</v>
      </c>
      <c r="B9" s="7">
        <v>92195</v>
      </c>
      <c r="C9" s="8" t="s">
        <v>126</v>
      </c>
      <c r="D9" s="173">
        <f t="shared" si="0"/>
        <v>630</v>
      </c>
      <c r="E9" s="8">
        <v>630</v>
      </c>
    </row>
    <row r="10" spans="1:5" s="3" customFormat="1" ht="12.75">
      <c r="A10" s="7">
        <v>921</v>
      </c>
      <c r="B10" s="7">
        <v>92195</v>
      </c>
      <c r="C10" s="8" t="s">
        <v>127</v>
      </c>
      <c r="D10" s="173">
        <f t="shared" si="0"/>
        <v>330</v>
      </c>
      <c r="E10" s="8">
        <v>330</v>
      </c>
    </row>
    <row r="11" spans="1:5" s="3" customFormat="1" ht="12.75">
      <c r="A11" s="7">
        <v>921</v>
      </c>
      <c r="B11" s="7">
        <v>92195</v>
      </c>
      <c r="C11" s="8" t="s">
        <v>177</v>
      </c>
      <c r="D11" s="173">
        <f t="shared" si="0"/>
        <v>560</v>
      </c>
      <c r="E11" s="8">
        <v>560</v>
      </c>
    </row>
    <row r="12" spans="1:5" s="3" customFormat="1" ht="12.75">
      <c r="A12" s="7">
        <v>921</v>
      </c>
      <c r="B12" s="7">
        <v>92195</v>
      </c>
      <c r="C12" s="8" t="s">
        <v>176</v>
      </c>
      <c r="D12" s="173">
        <f t="shared" si="0"/>
        <v>280</v>
      </c>
      <c r="E12" s="8">
        <v>280</v>
      </c>
    </row>
    <row r="13" spans="1:5" s="3" customFormat="1" ht="12.75">
      <c r="A13" s="7">
        <v>921</v>
      </c>
      <c r="B13" s="7">
        <v>92195</v>
      </c>
      <c r="C13" s="8" t="s">
        <v>139</v>
      </c>
      <c r="D13" s="173">
        <f t="shared" si="0"/>
        <v>300</v>
      </c>
      <c r="E13" s="8">
        <v>300</v>
      </c>
    </row>
    <row r="14" spans="1:5" s="3" customFormat="1" ht="12.75">
      <c r="A14" s="7">
        <v>921</v>
      </c>
      <c r="B14" s="7">
        <v>92195</v>
      </c>
      <c r="C14" s="8" t="s">
        <v>141</v>
      </c>
      <c r="D14" s="173">
        <f t="shared" si="0"/>
        <v>1180</v>
      </c>
      <c r="E14" s="150">
        <v>1180</v>
      </c>
    </row>
    <row r="15" spans="1:5" s="3" customFormat="1" ht="12.75">
      <c r="A15" s="7">
        <v>921</v>
      </c>
      <c r="B15" s="7">
        <v>92195</v>
      </c>
      <c r="C15" s="8" t="s">
        <v>128</v>
      </c>
      <c r="D15" s="173">
        <f t="shared" si="0"/>
        <v>630</v>
      </c>
      <c r="E15" s="8">
        <v>630</v>
      </c>
    </row>
    <row r="16" spans="1:5" s="3" customFormat="1" ht="12.75">
      <c r="A16" s="7">
        <v>921</v>
      </c>
      <c r="B16" s="7">
        <v>92195</v>
      </c>
      <c r="C16" s="8" t="s">
        <v>129</v>
      </c>
      <c r="D16" s="173">
        <f t="shared" si="0"/>
        <v>310</v>
      </c>
      <c r="E16" s="8">
        <v>310</v>
      </c>
    </row>
    <row r="17" spans="1:5" s="3" customFormat="1" ht="12.75">
      <c r="A17" s="7">
        <v>921</v>
      </c>
      <c r="B17" s="7">
        <v>92195</v>
      </c>
      <c r="C17" s="8" t="s">
        <v>140</v>
      </c>
      <c r="D17" s="173">
        <f t="shared" si="0"/>
        <v>1400</v>
      </c>
      <c r="E17" s="150">
        <v>1400</v>
      </c>
    </row>
    <row r="18" spans="1:5" s="3" customFormat="1" ht="12.75">
      <c r="A18" s="7">
        <v>921</v>
      </c>
      <c r="B18" s="7">
        <v>92195</v>
      </c>
      <c r="C18" s="8" t="s">
        <v>130</v>
      </c>
      <c r="D18" s="173">
        <f t="shared" si="0"/>
        <v>7060</v>
      </c>
      <c r="E18" s="150">
        <v>7060</v>
      </c>
    </row>
    <row r="19" spans="1:5" s="3" customFormat="1" ht="12.75">
      <c r="A19" s="7">
        <v>921</v>
      </c>
      <c r="B19" s="7">
        <v>92195</v>
      </c>
      <c r="C19" s="8" t="s">
        <v>131</v>
      </c>
      <c r="D19" s="173">
        <f t="shared" si="0"/>
        <v>400</v>
      </c>
      <c r="E19" s="8">
        <v>400</v>
      </c>
    </row>
    <row r="20" spans="1:5" s="3" customFormat="1" ht="12.75">
      <c r="A20" s="7">
        <v>921</v>
      </c>
      <c r="B20" s="7">
        <v>92195</v>
      </c>
      <c r="C20" s="8" t="s">
        <v>132</v>
      </c>
      <c r="D20" s="173">
        <f t="shared" si="0"/>
        <v>390</v>
      </c>
      <c r="E20" s="8">
        <v>390</v>
      </c>
    </row>
    <row r="21" spans="1:5" s="3" customFormat="1" ht="12.75">
      <c r="A21" s="7">
        <v>921</v>
      </c>
      <c r="B21" s="7">
        <v>92195</v>
      </c>
      <c r="C21" s="8" t="s">
        <v>133</v>
      </c>
      <c r="D21" s="173">
        <f t="shared" si="0"/>
        <v>300</v>
      </c>
      <c r="E21" s="8">
        <v>300</v>
      </c>
    </row>
    <row r="22" spans="1:5" s="3" customFormat="1" ht="12.75">
      <c r="A22" s="7">
        <v>921</v>
      </c>
      <c r="B22" s="7">
        <v>92195</v>
      </c>
      <c r="C22" s="8" t="s">
        <v>134</v>
      </c>
      <c r="D22" s="173">
        <f t="shared" si="0"/>
        <v>1080</v>
      </c>
      <c r="E22" s="8">
        <v>1080</v>
      </c>
    </row>
    <row r="23" spans="1:5" s="3" customFormat="1" ht="12.75">
      <c r="A23" s="7">
        <v>921</v>
      </c>
      <c r="B23" s="7">
        <v>92195</v>
      </c>
      <c r="C23" s="8" t="s">
        <v>135</v>
      </c>
      <c r="D23" s="173">
        <f t="shared" si="0"/>
        <v>730</v>
      </c>
      <c r="E23" s="8">
        <v>730</v>
      </c>
    </row>
    <row r="24" spans="1:5" ht="12.75">
      <c r="A24" s="7">
        <v>921</v>
      </c>
      <c r="B24" s="7">
        <v>92195</v>
      </c>
      <c r="C24" s="9" t="s">
        <v>136</v>
      </c>
      <c r="D24" s="173">
        <f t="shared" si="0"/>
        <v>4300</v>
      </c>
      <c r="E24" s="151">
        <v>4300</v>
      </c>
    </row>
    <row r="25" spans="1:5" ht="12.75">
      <c r="A25" s="308" t="s">
        <v>3</v>
      </c>
      <c r="B25" s="308"/>
      <c r="C25" s="308"/>
      <c r="D25" s="174">
        <f>SUM(D7:D24)</f>
        <v>20840</v>
      </c>
      <c r="E25" s="174">
        <f>SUM(E7:E24)</f>
        <v>20840</v>
      </c>
    </row>
    <row r="26" spans="2:4" ht="12.75">
      <c r="B26" s="10"/>
      <c r="C26" s="10"/>
      <c r="D26" s="10"/>
    </row>
    <row r="27" spans="1:4" ht="12.75">
      <c r="A27" s="309"/>
      <c r="B27" s="309"/>
      <c r="C27" s="309"/>
      <c r="D27" s="10"/>
    </row>
    <row r="28" spans="2:4" ht="12.75">
      <c r="B28" s="10"/>
      <c r="C28" s="10"/>
      <c r="D28" s="10"/>
    </row>
    <row r="29" spans="2:4" ht="12.75">
      <c r="B29" s="10"/>
      <c r="C29" s="10"/>
      <c r="D29" s="10"/>
    </row>
    <row r="30" spans="2:4" ht="12.75">
      <c r="B30" s="10"/>
      <c r="C30" s="10"/>
      <c r="D30" s="10"/>
    </row>
    <row r="31" spans="2:4" ht="12.75">
      <c r="B31" s="10"/>
      <c r="C31" s="10"/>
      <c r="D31" s="10"/>
    </row>
    <row r="32" spans="2:4" ht="12.75">
      <c r="B32" s="10"/>
      <c r="C32" s="10"/>
      <c r="D32" s="10"/>
    </row>
    <row r="33" spans="2:4" ht="12.75">
      <c r="B33" s="10"/>
      <c r="C33" s="10"/>
      <c r="D33" s="10"/>
    </row>
    <row r="34" spans="2:4" ht="12.75">
      <c r="B34" s="10"/>
      <c r="C34" s="10"/>
      <c r="D34" s="10"/>
    </row>
    <row r="35" spans="2:4" ht="12.75">
      <c r="B35" s="10"/>
      <c r="C35" s="10"/>
      <c r="D35" s="10"/>
    </row>
  </sheetData>
  <sheetProtection/>
  <mergeCells count="7">
    <mergeCell ref="A25:C25"/>
    <mergeCell ref="A27:C27"/>
    <mergeCell ref="A2:E2"/>
    <mergeCell ref="A4:A5"/>
    <mergeCell ref="B4:B5"/>
    <mergeCell ref="C4:C5"/>
    <mergeCell ref="D4:D5"/>
  </mergeCells>
  <printOptions horizontalCentered="1"/>
  <pageMargins left="0.68" right="0.54" top="1.03" bottom="0.5905511811023623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PageLayoutView="0" workbookViewId="0" topLeftCell="A1">
      <selection activeCell="I4" sqref="I4"/>
    </sheetView>
  </sheetViews>
  <sheetFormatPr defaultColWidth="9.00390625" defaultRowHeight="12.75"/>
  <cols>
    <col min="1" max="1" width="4.75390625" style="0" customWidth="1"/>
    <col min="2" max="2" width="30.00390625" style="0" customWidth="1"/>
    <col min="3" max="3" width="15.125" style="0" customWidth="1"/>
    <col min="4" max="4" width="10.75390625" style="0" customWidth="1"/>
    <col min="5" max="5" width="9.75390625" style="0" customWidth="1"/>
    <col min="6" max="6" width="14.125" style="0" customWidth="1"/>
    <col min="7" max="7" width="19.375" style="0" customWidth="1"/>
  </cols>
  <sheetData>
    <row r="1" ht="48.75" customHeight="1">
      <c r="G1" s="46" t="s">
        <v>184</v>
      </c>
    </row>
    <row r="2" spans="1:6" ht="48" customHeight="1">
      <c r="A2" s="264" t="s">
        <v>148</v>
      </c>
      <c r="B2" s="265"/>
      <c r="C2" s="265"/>
      <c r="D2" s="265"/>
      <c r="E2" s="318"/>
      <c r="F2" s="318"/>
    </row>
    <row r="3" spans="1:7" ht="9.75" customHeight="1" thickBot="1">
      <c r="A3" s="10"/>
      <c r="B3" s="10"/>
      <c r="C3" s="10"/>
      <c r="D3" s="10"/>
      <c r="E3" s="10"/>
      <c r="G3" s="2" t="s">
        <v>0</v>
      </c>
    </row>
    <row r="4" spans="1:7" ht="30" customHeight="1">
      <c r="A4" s="319" t="s">
        <v>9</v>
      </c>
      <c r="B4" s="321" t="s">
        <v>19</v>
      </c>
      <c r="C4" s="323" t="s">
        <v>20</v>
      </c>
      <c r="D4" s="315" t="s">
        <v>33</v>
      </c>
      <c r="E4" s="315" t="s">
        <v>34</v>
      </c>
      <c r="F4" s="323" t="s">
        <v>21</v>
      </c>
      <c r="G4" s="313" t="s">
        <v>175</v>
      </c>
    </row>
    <row r="5" spans="1:7" ht="12" customHeight="1">
      <c r="A5" s="320"/>
      <c r="B5" s="322"/>
      <c r="C5" s="324"/>
      <c r="D5" s="316"/>
      <c r="E5" s="316"/>
      <c r="F5" s="324"/>
      <c r="G5" s="314"/>
    </row>
    <row r="6" spans="1:7" ht="18" customHeight="1">
      <c r="A6" s="320"/>
      <c r="B6" s="322"/>
      <c r="C6" s="324"/>
      <c r="D6" s="316"/>
      <c r="E6" s="316"/>
      <c r="F6" s="324"/>
      <c r="G6" s="314"/>
    </row>
    <row r="7" spans="1:7" ht="42" customHeight="1">
      <c r="A7" s="320"/>
      <c r="B7" s="322"/>
      <c r="C7" s="324"/>
      <c r="D7" s="317"/>
      <c r="E7" s="317"/>
      <c r="F7" s="324"/>
      <c r="G7" s="314"/>
    </row>
    <row r="8" spans="1:7" ht="12.75" customHeight="1">
      <c r="A8" s="138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139">
        <v>7</v>
      </c>
    </row>
    <row r="9" spans="1:7" ht="19.5" customHeight="1">
      <c r="A9" s="196"/>
      <c r="B9" s="197" t="s">
        <v>2</v>
      </c>
      <c r="C9" s="189"/>
      <c r="D9" s="189"/>
      <c r="E9" s="189"/>
      <c r="F9" s="189"/>
      <c r="G9" s="198"/>
    </row>
    <row r="10" spans="1:7" ht="19.5" customHeight="1" thickBot="1">
      <c r="A10" s="191" t="s">
        <v>13</v>
      </c>
      <c r="B10" s="192" t="s">
        <v>156</v>
      </c>
      <c r="C10" s="193">
        <v>0</v>
      </c>
      <c r="D10" s="194">
        <v>280000</v>
      </c>
      <c r="E10" s="194">
        <v>280000</v>
      </c>
      <c r="F10" s="193">
        <v>0</v>
      </c>
      <c r="G10" s="195">
        <v>0</v>
      </c>
    </row>
    <row r="11" spans="1:7" ht="19.5" customHeight="1" thickTop="1">
      <c r="A11" s="199" t="s">
        <v>157</v>
      </c>
      <c r="B11" s="200" t="s">
        <v>83</v>
      </c>
      <c r="C11" s="201">
        <v>0</v>
      </c>
      <c r="D11" s="202">
        <v>130000</v>
      </c>
      <c r="E11" s="202">
        <v>130000</v>
      </c>
      <c r="F11" s="202">
        <v>0</v>
      </c>
      <c r="G11" s="203">
        <v>0</v>
      </c>
    </row>
    <row r="12" spans="1:7" ht="19.5" customHeight="1">
      <c r="A12" s="196" t="s">
        <v>158</v>
      </c>
      <c r="B12" s="197" t="s">
        <v>116</v>
      </c>
      <c r="C12" s="189">
        <v>0</v>
      </c>
      <c r="D12" s="190">
        <v>150000</v>
      </c>
      <c r="E12" s="190">
        <v>150000</v>
      </c>
      <c r="F12" s="190">
        <v>0</v>
      </c>
      <c r="G12" s="198">
        <v>0</v>
      </c>
    </row>
    <row r="13" spans="1:7" ht="19.5" customHeight="1" thickBot="1">
      <c r="A13" s="191" t="s">
        <v>14</v>
      </c>
      <c r="B13" s="192" t="s">
        <v>159</v>
      </c>
      <c r="C13" s="193">
        <v>0</v>
      </c>
      <c r="D13" s="194">
        <v>160000</v>
      </c>
      <c r="E13" s="194">
        <v>160000</v>
      </c>
      <c r="F13" s="194">
        <v>0</v>
      </c>
      <c r="G13" s="195">
        <v>0</v>
      </c>
    </row>
    <row r="14" spans="1:7" ht="19.5" customHeight="1" thickBot="1" thickTop="1">
      <c r="A14" s="184" t="s">
        <v>157</v>
      </c>
      <c r="B14" s="185" t="s">
        <v>81</v>
      </c>
      <c r="C14" s="186">
        <v>0</v>
      </c>
      <c r="D14" s="187">
        <v>160000</v>
      </c>
      <c r="E14" s="187">
        <v>160000</v>
      </c>
      <c r="F14" s="187">
        <v>0</v>
      </c>
      <c r="G14" s="188">
        <v>0</v>
      </c>
    </row>
    <row r="15" spans="1:7" ht="19.5" customHeight="1" thickBot="1">
      <c r="A15" s="176" t="s">
        <v>22</v>
      </c>
      <c r="B15" s="177"/>
      <c r="C15" s="178">
        <v>0</v>
      </c>
      <c r="D15" s="182">
        <f>D10+D13</f>
        <v>440000</v>
      </c>
      <c r="E15" s="182">
        <f>E10+E13</f>
        <v>440000</v>
      </c>
      <c r="F15" s="182">
        <f>F10+F13</f>
        <v>0</v>
      </c>
      <c r="G15" s="204">
        <f>G10+G13</f>
        <v>0</v>
      </c>
    </row>
    <row r="16" ht="15" customHeight="1"/>
    <row r="17" ht="12.75" customHeight="1">
      <c r="A17" s="29"/>
    </row>
    <row r="18" ht="12.75">
      <c r="A18" s="29"/>
    </row>
    <row r="19" ht="12.75">
      <c r="A19" s="29"/>
    </row>
    <row r="20" ht="12.75">
      <c r="A20" s="29"/>
    </row>
  </sheetData>
  <sheetProtection/>
  <mergeCells count="8">
    <mergeCell ref="G4:G7"/>
    <mergeCell ref="D4:D7"/>
    <mergeCell ref="E4:E7"/>
    <mergeCell ref="A2:F2"/>
    <mergeCell ref="A4:A7"/>
    <mergeCell ref="B4:B7"/>
    <mergeCell ref="C4:C7"/>
    <mergeCell ref="F4:F7"/>
  </mergeCells>
  <printOptions horizontalCentered="1"/>
  <pageMargins left="0.5511811023622047" right="0.5511811023622047" top="0.4724409448818898" bottom="0.3937007874015748" header="0.5118110236220472" footer="0.35433070866141736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"/>
  <sheetViews>
    <sheetView showGridLines="0" tabSelected="1" zoomScalePageLayoutView="0" workbookViewId="0" topLeftCell="A1">
      <selection activeCell="E1" sqref="E1"/>
    </sheetView>
  </sheetViews>
  <sheetFormatPr defaultColWidth="9.00390625" defaultRowHeight="12.75"/>
  <cols>
    <col min="1" max="1" width="4.00390625" style="10" customWidth="1"/>
    <col min="2" max="2" width="8.125" style="10" customWidth="1"/>
    <col min="3" max="3" width="9.875" style="10" customWidth="1"/>
    <col min="4" max="4" width="41.625" style="10" customWidth="1"/>
    <col min="5" max="5" width="22.375" style="10" customWidth="1"/>
    <col min="6" max="16384" width="9.125" style="10" customWidth="1"/>
  </cols>
  <sheetData>
    <row r="1" ht="48.75" customHeight="1">
      <c r="E1" s="46" t="s">
        <v>185</v>
      </c>
    </row>
    <row r="2" spans="1:9" ht="48" customHeight="1">
      <c r="A2" s="264" t="s">
        <v>149</v>
      </c>
      <c r="B2" s="264"/>
      <c r="C2" s="264"/>
      <c r="D2" s="264"/>
      <c r="E2" s="264"/>
      <c r="F2" s="40"/>
      <c r="H2" s="30"/>
      <c r="I2" s="30"/>
    </row>
    <row r="3" spans="1:9" ht="9.75" customHeight="1" thickBot="1">
      <c r="A3" s="31"/>
      <c r="B3" s="31"/>
      <c r="C3" s="31"/>
      <c r="D3" s="31"/>
      <c r="E3" s="2" t="s">
        <v>0</v>
      </c>
      <c r="H3" s="30"/>
      <c r="I3" s="30"/>
    </row>
    <row r="4" spans="1:5" ht="64.5" customHeight="1">
      <c r="A4" s="132" t="s">
        <v>9</v>
      </c>
      <c r="B4" s="133" t="s">
        <v>1</v>
      </c>
      <c r="C4" s="133" t="s">
        <v>4</v>
      </c>
      <c r="D4" s="133" t="s">
        <v>23</v>
      </c>
      <c r="E4" s="135" t="s">
        <v>24</v>
      </c>
    </row>
    <row r="5" spans="1:5" ht="12" customHeight="1">
      <c r="A5" s="138">
        <v>1</v>
      </c>
      <c r="B5" s="28">
        <v>2</v>
      </c>
      <c r="C5" s="28">
        <v>3</v>
      </c>
      <c r="D5" s="28">
        <v>4</v>
      </c>
      <c r="E5" s="139">
        <v>5</v>
      </c>
    </row>
    <row r="6" spans="1:5" ht="30" customHeight="1">
      <c r="A6" s="140" t="s">
        <v>13</v>
      </c>
      <c r="B6" s="22">
        <v>921</v>
      </c>
      <c r="C6" s="22">
        <v>92116</v>
      </c>
      <c r="D6" s="22" t="s">
        <v>117</v>
      </c>
      <c r="E6" s="141">
        <v>180000</v>
      </c>
    </row>
    <row r="7" spans="1:5" ht="30" customHeight="1" thickBot="1">
      <c r="A7" s="325" t="s">
        <v>22</v>
      </c>
      <c r="B7" s="326"/>
      <c r="C7" s="326"/>
      <c r="D7" s="327"/>
      <c r="E7" s="142">
        <f>SUM(E6)</f>
        <v>180000</v>
      </c>
    </row>
    <row r="9" ht="12.75">
      <c r="A9" s="32"/>
    </row>
  </sheetData>
  <sheetProtection/>
  <mergeCells count="2">
    <mergeCell ref="A7:D7"/>
    <mergeCell ref="A2:E2"/>
  </mergeCells>
  <printOptions horizontalCentered="1"/>
  <pageMargins left="0.57" right="0.54" top="2.204724409448819" bottom="0.5905511811023623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showGridLines="0" zoomScalePageLayoutView="0" workbookViewId="0" topLeftCell="A1">
      <selection activeCell="E1" sqref="E1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19.625" style="0" customWidth="1"/>
  </cols>
  <sheetData>
    <row r="1" ht="48.75" customHeight="1">
      <c r="E1" s="46" t="s">
        <v>186</v>
      </c>
    </row>
    <row r="2" spans="1:6" ht="60" customHeight="1">
      <c r="A2" s="264" t="s">
        <v>150</v>
      </c>
      <c r="B2" s="264"/>
      <c r="C2" s="264"/>
      <c r="D2" s="264"/>
      <c r="E2" s="264"/>
      <c r="F2" s="16"/>
    </row>
    <row r="3" spans="1:5" ht="9.75" customHeight="1">
      <c r="A3" s="31"/>
      <c r="B3" s="31"/>
      <c r="C3" s="31"/>
      <c r="D3" s="31"/>
      <c r="E3" s="2" t="s">
        <v>0</v>
      </c>
    </row>
    <row r="4" spans="1:5" ht="64.5" customHeight="1">
      <c r="A4" s="17" t="s">
        <v>9</v>
      </c>
      <c r="B4" s="17" t="s">
        <v>1</v>
      </c>
      <c r="C4" s="17" t="s">
        <v>4</v>
      </c>
      <c r="D4" s="18" t="s">
        <v>25</v>
      </c>
      <c r="E4" s="18" t="s">
        <v>26</v>
      </c>
    </row>
    <row r="5" spans="1:5" s="34" customFormat="1" ht="12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</row>
    <row r="6" spans="1:5" s="34" customFormat="1" ht="28.5" customHeight="1">
      <c r="A6" s="230" t="s">
        <v>13</v>
      </c>
      <c r="B6" s="231" t="s">
        <v>44</v>
      </c>
      <c r="C6" s="231" t="s">
        <v>48</v>
      </c>
      <c r="D6" s="232" t="s">
        <v>178</v>
      </c>
      <c r="E6" s="233">
        <v>711039</v>
      </c>
    </row>
    <row r="7" spans="1:5" ht="30" customHeight="1">
      <c r="A7" s="155" t="s">
        <v>14</v>
      </c>
      <c r="B7" s="144">
        <v>801</v>
      </c>
      <c r="C7" s="144">
        <v>80104</v>
      </c>
      <c r="D7" s="33" t="s">
        <v>118</v>
      </c>
      <c r="E7" s="143">
        <v>368610</v>
      </c>
    </row>
    <row r="8" spans="1:5" ht="30" customHeight="1">
      <c r="A8" s="328" t="s">
        <v>22</v>
      </c>
      <c r="B8" s="329"/>
      <c r="C8" s="329"/>
      <c r="D8" s="330"/>
      <c r="E8" s="127">
        <f>SUM(E6:E7)</f>
        <v>1079649</v>
      </c>
    </row>
    <row r="10" ht="12.75">
      <c r="A10" s="32"/>
    </row>
  </sheetData>
  <sheetProtection/>
  <mergeCells count="2">
    <mergeCell ref="A2:E2"/>
    <mergeCell ref="A8:D8"/>
  </mergeCells>
  <printOptions horizontalCentered="1"/>
  <pageMargins left="0.57" right="0.54" top="2.204724409448819" bottom="0.5905511811023623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5"/>
  <sheetViews>
    <sheetView showGridLines="0" zoomScalePageLayoutView="0" workbookViewId="0" topLeftCell="A1">
      <selection activeCell="G11" sqref="G11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19.625" style="0" customWidth="1"/>
  </cols>
  <sheetData>
    <row r="1" ht="48.75" customHeight="1">
      <c r="E1" s="46" t="s">
        <v>187</v>
      </c>
    </row>
    <row r="2" spans="1:6" ht="60" customHeight="1">
      <c r="A2" s="264" t="s">
        <v>151</v>
      </c>
      <c r="B2" s="264"/>
      <c r="C2" s="264"/>
      <c r="D2" s="264"/>
      <c r="E2" s="264"/>
      <c r="F2" s="16"/>
    </row>
    <row r="3" spans="1:5" ht="9.75" customHeight="1" thickBot="1">
      <c r="A3" s="31"/>
      <c r="B3" s="31"/>
      <c r="C3" s="31"/>
      <c r="D3" s="31"/>
      <c r="E3" s="2" t="s">
        <v>0</v>
      </c>
    </row>
    <row r="4" spans="1:5" ht="64.5" customHeight="1">
      <c r="A4" s="179" t="s">
        <v>9</v>
      </c>
      <c r="B4" s="180" t="s">
        <v>1</v>
      </c>
      <c r="C4" s="180" t="s">
        <v>4</v>
      </c>
      <c r="D4" s="180" t="s">
        <v>27</v>
      </c>
      <c r="E4" s="181" t="s">
        <v>24</v>
      </c>
    </row>
    <row r="5" spans="1:5" s="34" customFormat="1" ht="12" customHeight="1">
      <c r="A5" s="138">
        <v>1</v>
      </c>
      <c r="B5" s="28">
        <v>2</v>
      </c>
      <c r="C5" s="28">
        <v>3</v>
      </c>
      <c r="D5" s="28">
        <v>4</v>
      </c>
      <c r="E5" s="139">
        <v>5</v>
      </c>
    </row>
    <row r="6" spans="1:5" s="34" customFormat="1" ht="23.25" customHeight="1">
      <c r="A6" s="213" t="s">
        <v>13</v>
      </c>
      <c r="B6" s="210">
        <v>754</v>
      </c>
      <c r="C6" s="210">
        <v>75412</v>
      </c>
      <c r="D6" s="211" t="s">
        <v>160</v>
      </c>
      <c r="E6" s="212">
        <v>328960</v>
      </c>
    </row>
    <row r="7" spans="1:5" ht="30" customHeight="1">
      <c r="A7" s="214" t="s">
        <v>14</v>
      </c>
      <c r="B7" s="207">
        <v>851</v>
      </c>
      <c r="C7" s="207">
        <v>85154</v>
      </c>
      <c r="D7" s="207" t="s">
        <v>119</v>
      </c>
      <c r="E7" s="209">
        <v>45000</v>
      </c>
    </row>
    <row r="8" spans="1:5" ht="30" customHeight="1">
      <c r="A8" s="215" t="s">
        <v>15</v>
      </c>
      <c r="B8" s="205">
        <v>851</v>
      </c>
      <c r="C8" s="205">
        <v>85154</v>
      </c>
      <c r="D8" s="205" t="s">
        <v>120</v>
      </c>
      <c r="E8" s="206">
        <v>63000</v>
      </c>
    </row>
    <row r="9" spans="1:5" ht="30" customHeight="1">
      <c r="A9" s="215" t="s">
        <v>161</v>
      </c>
      <c r="B9" s="205">
        <v>851</v>
      </c>
      <c r="C9" s="205">
        <v>85154</v>
      </c>
      <c r="D9" s="208" t="s">
        <v>121</v>
      </c>
      <c r="E9" s="206">
        <v>75600</v>
      </c>
    </row>
    <row r="10" spans="1:5" ht="30" customHeight="1">
      <c r="A10" s="215" t="s">
        <v>122</v>
      </c>
      <c r="B10" s="205">
        <v>851</v>
      </c>
      <c r="C10" s="205">
        <v>85195</v>
      </c>
      <c r="D10" s="208" t="s">
        <v>171</v>
      </c>
      <c r="E10" s="206">
        <v>15500</v>
      </c>
    </row>
    <row r="11" spans="1:5" ht="30" customHeight="1">
      <c r="A11" s="215" t="s">
        <v>16</v>
      </c>
      <c r="B11" s="205">
        <v>921</v>
      </c>
      <c r="C11" s="205">
        <v>92120</v>
      </c>
      <c r="D11" s="205" t="s">
        <v>123</v>
      </c>
      <c r="E11" s="206">
        <v>75000</v>
      </c>
    </row>
    <row r="12" spans="1:5" ht="30" customHeight="1">
      <c r="A12" s="215" t="s">
        <v>124</v>
      </c>
      <c r="B12" s="205">
        <v>926</v>
      </c>
      <c r="C12" s="205">
        <v>92695</v>
      </c>
      <c r="D12" s="205" t="s">
        <v>125</v>
      </c>
      <c r="E12" s="206">
        <v>342000</v>
      </c>
    </row>
    <row r="13" spans="1:5" ht="30" customHeight="1" thickBot="1">
      <c r="A13" s="325" t="s">
        <v>22</v>
      </c>
      <c r="B13" s="326"/>
      <c r="C13" s="326"/>
      <c r="D13" s="327"/>
      <c r="E13" s="142">
        <f>SUM(E6:E12)</f>
        <v>945060</v>
      </c>
    </row>
    <row r="15" ht="12.75">
      <c r="A15" s="32"/>
    </row>
  </sheetData>
  <sheetProtection/>
  <mergeCells count="2">
    <mergeCell ref="A2:E2"/>
    <mergeCell ref="A13:D13"/>
  </mergeCells>
  <printOptions horizontalCentered="1"/>
  <pageMargins left="0.57" right="0.54" top="2.204724409448819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Mkus</dc:creator>
  <cp:keywords/>
  <dc:description/>
  <cp:lastModifiedBy>Arkadiusz Tomaszczyk</cp:lastModifiedBy>
  <cp:lastPrinted>2012-01-05T12:24:56Z</cp:lastPrinted>
  <dcterms:created xsi:type="dcterms:W3CDTF">2009-10-01T05:59:07Z</dcterms:created>
  <dcterms:modified xsi:type="dcterms:W3CDTF">2012-01-05T16:25:04Z</dcterms:modified>
  <cp:category/>
  <cp:version/>
  <cp:contentType/>
  <cp:contentStatus/>
</cp:coreProperties>
</file>