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Tab. nr 2" sheetId="1" r:id="rId1"/>
  </sheets>
  <definedNames/>
  <calcPr fullCalcOnLoad="1"/>
</workbook>
</file>

<file path=xl/sharedStrings.xml><?xml version="1.0" encoding="utf-8"?>
<sst xmlns="http://schemas.openxmlformats.org/spreadsheetml/2006/main" count="246" uniqueCount="122">
  <si>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</si>
  <si>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</si>
  <si>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</si>
  <si>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</si>
  <si>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</si>
  <si>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</si>
  <si>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</si>
  <si>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</si>
  <si>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</si>
  <si>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Budowa gimnazjum na nieruchomośći ZS Przecław</t>
  </si>
  <si>
    <t>Urząd Gminy Kołbaskowo</t>
  </si>
  <si>
    <t>w tym:</t>
  </si>
  <si>
    <t>1.</t>
  </si>
  <si>
    <t>Przebudowa dróg gminnych w m. Kurów</t>
  </si>
  <si>
    <t>Budowa schroniska dla bezdomych zwierząt</t>
  </si>
  <si>
    <t>Przebudowa istniejącej kanalizacji melioracyjnej oraz deszczowej w m.Bedargowo</t>
  </si>
  <si>
    <t>Poprawa jakości wody poprzez likwidację rur azbestowo-cementowych</t>
  </si>
  <si>
    <t>Rozbudowa oczyszczalni ścieków w Przecławiu</t>
  </si>
  <si>
    <t>Budowa świetlicy wiejskiej w Barnisławiu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</si>
  <si>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</si>
  <si>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</si>
  <si>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</si>
  <si>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</si>
  <si>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 xml:space="preserve">Przebudowa budynku na świetlicę wiejską w Kurowie na dz.47/37 </t>
  </si>
  <si>
    <t>Budowa skateparku w Przecławiu</t>
  </si>
  <si>
    <t>Budowa gimnazjum na nieruchomośći ZS Przecław                                                                                                                                                                       a) Budowa pawilonu żywieniowego</t>
  </si>
  <si>
    <t>2010-2012</t>
  </si>
  <si>
    <t>Termomodernizacja  budynku  Szkoły Podstawowej w Będargowie</t>
  </si>
  <si>
    <t>Modernizacja dróg w obszarach zabudowanych</t>
  </si>
  <si>
    <t>Budowa wodociągu Warnik-Bobolin</t>
  </si>
  <si>
    <t>2011-2014</t>
  </si>
  <si>
    <t>2004-2012</t>
  </si>
  <si>
    <t>2.</t>
  </si>
  <si>
    <t>3.</t>
  </si>
  <si>
    <t>4.</t>
  </si>
  <si>
    <t>7.</t>
  </si>
  <si>
    <t>8.</t>
  </si>
  <si>
    <t>9.</t>
  </si>
  <si>
    <t>10.</t>
  </si>
  <si>
    <t>12.</t>
  </si>
  <si>
    <t>18.</t>
  </si>
  <si>
    <t>Limity wydatków</t>
  </si>
  <si>
    <t>Limit zobowiązań</t>
  </si>
  <si>
    <t>Przebudowa drogi gminnej z przebudową  sieci wodociągowej z przyłączami w Siadle-Dolnym</t>
  </si>
  <si>
    <t>21.</t>
  </si>
  <si>
    <t>23.</t>
  </si>
  <si>
    <t>Przebudowa drogi gminnej z kanalizacją deszczową w m.Barnisław</t>
  </si>
  <si>
    <t>16.</t>
  </si>
  <si>
    <t>20.</t>
  </si>
  <si>
    <t>2012-2013</t>
  </si>
  <si>
    <t>2011-2012</t>
  </si>
  <si>
    <t>2011-2015</t>
  </si>
  <si>
    <t>x</t>
  </si>
  <si>
    <t>Budowa sieci kanalizacji deszczowej w m.Przecław</t>
  </si>
  <si>
    <t>Umowy, o których mowa w art. 226, ust. 4 pkt 2 ufp</t>
  </si>
  <si>
    <t>II</t>
  </si>
  <si>
    <t xml:space="preserve">Suma </t>
  </si>
  <si>
    <t>Łącznie ( I + II + III)</t>
  </si>
  <si>
    <t>2008-2013</t>
  </si>
  <si>
    <t>wydatki bieżące</t>
  </si>
  <si>
    <t xml:space="preserve">wydatki majątkowe </t>
  </si>
  <si>
    <r>
      <t xml:space="preserve">Program POKL/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</si>
  <si>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</si>
  <si>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t>I.</t>
  </si>
  <si>
    <t>II.</t>
  </si>
  <si>
    <t xml:space="preserve">     -   wydatki bieżące</t>
  </si>
  <si>
    <t>Łącznie ( I + II )</t>
  </si>
  <si>
    <r>
      <t xml:space="preserve">Przedsięwzięcia, na programy, projekty lub zadania związane z programami realizowanymi z udziałem środków o których mowa w art..5 ust.1 pkt 2 i3       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                                                                           w tym:                   </t>
    </r>
  </si>
  <si>
    <r>
      <t xml:space="preserve">      </t>
    </r>
    <r>
      <rPr>
        <i/>
        <sz val="9"/>
        <rFont val="Arial CE"/>
        <family val="0"/>
      </rPr>
      <t xml:space="preserve">- wydatki majątkowe </t>
    </r>
    <r>
      <rPr>
        <b/>
        <i/>
        <sz val="9"/>
        <rFont val="Arial CE"/>
        <family val="0"/>
      </rPr>
      <t xml:space="preserve">                       </t>
    </r>
  </si>
  <si>
    <r>
      <t xml:space="preserve">Przedsięwzięcia, o których mowa w art. 226, ust. 4 pkt 1 ufp </t>
    </r>
    <r>
      <rPr>
        <sz val="10"/>
        <rFont val="Arial CE"/>
        <family val="0"/>
      </rPr>
      <t>(wydatki bieżące)</t>
    </r>
  </si>
  <si>
    <r>
      <t xml:space="preserve">Przedsięwzięcia, o których mowa w art. 226, ust. 4 pkt 1 ufp </t>
    </r>
    <r>
      <rPr>
        <sz val="10"/>
        <rFont val="Arial CE"/>
        <family val="0"/>
      </rPr>
      <t>(wydatki majątkowe)</t>
    </r>
  </si>
  <si>
    <t>2012-2014</t>
  </si>
  <si>
    <t>umowa 210/2011 dzierżawa pomieszczeń na cele kulturalno-oświatowe Bobolin</t>
  </si>
  <si>
    <t>Przebudowa wraz ze zmianą sposobu użytkowania budynku koszarowego na mieszkania komunalne i socjalne</t>
  </si>
  <si>
    <t>Rewitalizacja zabytkowego parku w Kurowie</t>
  </si>
  <si>
    <t>umowa 63/2011 dzierżawa pomieszczeń na cele kulturalno-oświatowe Kamieniec</t>
  </si>
  <si>
    <t>umowa 181/07 dzierżawa pomieszczeń na cele kulturalno-oświatowe Przecłww</t>
  </si>
  <si>
    <t>umowa 1493/M  na monitorowanie zabudowy przy drogowym przejściu granicznym  Rosówek-Rosov</t>
  </si>
  <si>
    <t>umowa nr 151/2011 studium uwarunkowań</t>
  </si>
  <si>
    <t>umowa nr 152/2011 studium uwarunkowań</t>
  </si>
  <si>
    <t>umowa nr 185/2011 studium uwarunkowań</t>
  </si>
  <si>
    <t>2011-2013</t>
  </si>
  <si>
    <t>umowa nr 179/10 plany zagospodarowania przestrzennego Stobno</t>
  </si>
  <si>
    <t>umowa nr 178/10 plany zagospodarowania przestrzennego Kurów</t>
  </si>
  <si>
    <t>umowa nr 1106/2011 plany zagospodarowania przestrzennego Bobolin</t>
  </si>
  <si>
    <t>Umowa z dnia 10.10.2011 dzierżawa pojemników na piasek</t>
  </si>
  <si>
    <t>Umowa obsługa bankowa</t>
  </si>
  <si>
    <t>2010-2013</t>
  </si>
  <si>
    <t>umowa 236/2011 prace geodezyjne na potrzeby Gminy</t>
  </si>
  <si>
    <t>19.</t>
  </si>
  <si>
    <t>22.</t>
  </si>
  <si>
    <t>Budowa przyłącza do placu zabaw w Kamieńcu</t>
  </si>
  <si>
    <t>2011-212</t>
  </si>
  <si>
    <t>5.</t>
  </si>
  <si>
    <t>6.</t>
  </si>
  <si>
    <t>11.</t>
  </si>
  <si>
    <t>13.</t>
  </si>
  <si>
    <t>14.</t>
  </si>
  <si>
    <t>15.</t>
  </si>
  <si>
    <t>17.</t>
  </si>
  <si>
    <t>Przebudowa pomieszczeń biurowych wraz z budową pochylni dla niepełnosprawnych w Kołbaskowie Nr 102</t>
  </si>
  <si>
    <t>24.</t>
  </si>
  <si>
    <t>25.</t>
  </si>
  <si>
    <t>26.</t>
  </si>
  <si>
    <t>2012-2015</t>
  </si>
  <si>
    <r>
      <t>Program COMENIUS -Partnerski Projekt Szkół "</t>
    </r>
    <r>
      <rPr>
        <i/>
        <sz val="10"/>
        <rFont val="Arial CE"/>
        <family val="0"/>
      </rPr>
      <t>Uczenie się przez całe życie"</t>
    </r>
  </si>
  <si>
    <t>Zespół Szkół w Przecławiu</t>
  </si>
  <si>
    <t>Szkoła Podstawowa Będargowo</t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</si>
  <si>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Indywidualizacja edukacji dla uczniów klas 1-3 szkół podstawowych w Gminie Kołbaskowo</t>
    </r>
  </si>
  <si>
    <t>27.</t>
  </si>
  <si>
    <t>Zakup i montaż kotła co wraz z armaturą w ZS w Przecławiu</t>
  </si>
  <si>
    <t>Remont drogi gminnej w Gminie Kołbaskowo-odcinek drogi gminnej Ostoja- Zbójnicka ( do granicy miasta Szczecina) oraz łącznik drogi Ostoja</t>
  </si>
  <si>
    <t>2011-2011</t>
  </si>
  <si>
    <t>Budowa przystanków autobusowych , utwardzenia terenów oraz organizacja ruchu na trasie Szczecin-Ustowo-Kurów-Siadło Dolne- Siadło Górne-Kołbaskowo-Moczyły-Kamieniec</t>
  </si>
  <si>
    <t>2011-2016</t>
  </si>
  <si>
    <t>Budowa oświetlenia ulicznego z lamp solarno-hybrydowych w m. Siadło-Górme, Siadło-Dolne</t>
  </si>
  <si>
    <t>Przebudowa drogi powiatowej nr 0627Z Szczecin-Siadło Górne</t>
  </si>
  <si>
    <t>28.</t>
  </si>
  <si>
    <t>Plan</t>
  </si>
  <si>
    <t>Wykonanie</t>
  </si>
  <si>
    <t>Planowane i realizowane przedsięwzięcia  
Gminy Kołbaskowo 
w latach 2012-2016                                                                                                                                                                                                                                                           za I półrocze 2012 r.</t>
  </si>
  <si>
    <t xml:space="preserve">Tab. Nr 2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</si>
</sst>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0"/>
    </font>
    <font>
      <sz val="9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wrapText="1"/>
    </xf>
    <xf numFmtId="3" fontId="49" fillId="0" borderId="10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wrapText="1"/>
    </xf>
    <xf numFmtId="3" fontId="3" fillId="0" borderId="18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3" fontId="49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3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" fontId="0" fillId="0" borderId="38" xfId="0" applyNumberFormat="1" applyBorder="1" applyAlignment="1">
      <alignment/>
    </xf>
    <xf numFmtId="0" fontId="3" fillId="0" borderId="4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6" fillId="0" borderId="39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5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PageLayoutView="0" workbookViewId="0" topLeftCell="A67">
      <selection activeCell="G68" sqref="G68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0.00390625" style="0" customWidth="1"/>
    <col min="5" max="5" width="13.75390625" style="0" customWidth="1"/>
    <col min="6" max="6" width="11.625" style="0" customWidth="1"/>
    <col min="7" max="7" width="11.75390625" style="0" customWidth="1"/>
    <col min="8" max="8" width="12.125" style="0" customWidth="1"/>
    <col min="9" max="9" width="11.75390625" style="0" customWidth="1"/>
    <col min="10" max="10" width="11.375" style="0" customWidth="1"/>
    <col min="11" max="11" width="10.875" style="0" customWidth="1"/>
    <col min="12" max="12" width="13.125" style="0" customWidth="1"/>
  </cols>
  <sheetData>
    <row r="1" spans="1:12" ht="51.75" customHeight="1">
      <c r="A1" s="5"/>
      <c r="B1" s="5"/>
      <c r="C1" s="5"/>
      <c r="D1" s="5"/>
      <c r="E1" s="5"/>
      <c r="F1" s="134" t="s">
        <v>121</v>
      </c>
      <c r="G1" s="134"/>
      <c r="H1" s="134"/>
      <c r="I1" s="134"/>
      <c r="J1" s="134"/>
      <c r="K1" s="6"/>
      <c r="L1" s="5"/>
    </row>
    <row r="2" spans="1:12" ht="60" customHeight="1" thickBot="1">
      <c r="A2" s="5"/>
      <c r="B2" s="118" t="s">
        <v>120</v>
      </c>
      <c r="C2" s="118"/>
      <c r="D2" s="118"/>
      <c r="E2" s="119"/>
      <c r="F2" s="119"/>
      <c r="G2" s="119"/>
      <c r="H2" s="118"/>
      <c r="I2" s="5"/>
      <c r="J2" s="5"/>
      <c r="K2" s="5"/>
      <c r="L2" s="5"/>
    </row>
    <row r="3" spans="1:12" s="1" customFormat="1" ht="90" customHeight="1">
      <c r="A3" s="135" t="s">
        <v>2</v>
      </c>
      <c r="B3" s="137" t="s">
        <v>6</v>
      </c>
      <c r="C3" s="139" t="s">
        <v>3</v>
      </c>
      <c r="D3" s="139" t="s">
        <v>4</v>
      </c>
      <c r="E3" s="139" t="s">
        <v>7</v>
      </c>
      <c r="F3" s="151" t="s">
        <v>41</v>
      </c>
      <c r="G3" s="152"/>
      <c r="H3" s="152"/>
      <c r="I3" s="152"/>
      <c r="J3" s="152"/>
      <c r="K3" s="153"/>
      <c r="L3" s="95" t="s">
        <v>42</v>
      </c>
    </row>
    <row r="4" spans="1:13" ht="12.75">
      <c r="A4" s="136"/>
      <c r="B4" s="138"/>
      <c r="C4" s="140"/>
      <c r="D4" s="140"/>
      <c r="E4" s="140"/>
      <c r="F4" s="142">
        <v>2012</v>
      </c>
      <c r="G4" s="143"/>
      <c r="H4" s="146">
        <v>2013</v>
      </c>
      <c r="I4" s="146">
        <v>2014</v>
      </c>
      <c r="J4" s="146">
        <v>2015</v>
      </c>
      <c r="K4" s="146">
        <v>2016</v>
      </c>
      <c r="L4" s="96"/>
      <c r="M4" s="4"/>
    </row>
    <row r="5" spans="1:13" ht="12.75">
      <c r="A5" s="80"/>
      <c r="B5" s="80"/>
      <c r="C5" s="22"/>
      <c r="D5" s="22"/>
      <c r="E5" s="22"/>
      <c r="F5" s="144" t="s">
        <v>118</v>
      </c>
      <c r="G5" s="144" t="s">
        <v>119</v>
      </c>
      <c r="H5" s="147"/>
      <c r="I5" s="147"/>
      <c r="J5" s="147"/>
      <c r="K5" s="147"/>
      <c r="L5" s="96"/>
      <c r="M5" s="4"/>
    </row>
    <row r="6" spans="1:13" ht="12.75">
      <c r="A6" s="81"/>
      <c r="B6" s="78"/>
      <c r="C6" s="78"/>
      <c r="D6" s="78"/>
      <c r="E6" s="78"/>
      <c r="F6" s="145"/>
      <c r="G6" s="145"/>
      <c r="H6" s="147"/>
      <c r="I6" s="147"/>
      <c r="J6" s="147"/>
      <c r="K6" s="147"/>
      <c r="L6" s="96"/>
      <c r="M6" s="4"/>
    </row>
    <row r="7" spans="1:13" ht="12.75">
      <c r="A7" s="41" t="s">
        <v>0</v>
      </c>
      <c r="B7" s="42" t="s">
        <v>54</v>
      </c>
      <c r="C7" s="82"/>
      <c r="D7" s="79"/>
      <c r="E7" s="79"/>
      <c r="F7" s="138"/>
      <c r="G7" s="138"/>
      <c r="H7" s="148"/>
      <c r="I7" s="148"/>
      <c r="J7" s="148"/>
      <c r="K7" s="148"/>
      <c r="L7" s="97"/>
      <c r="M7" s="4"/>
    </row>
    <row r="8" spans="1:13" ht="25.5">
      <c r="A8" s="40" t="s">
        <v>12</v>
      </c>
      <c r="B8" s="29" t="s">
        <v>72</v>
      </c>
      <c r="C8" s="16" t="s">
        <v>10</v>
      </c>
      <c r="D8" s="16" t="s">
        <v>71</v>
      </c>
      <c r="E8" s="44">
        <v>54000</v>
      </c>
      <c r="F8" s="11">
        <v>18000</v>
      </c>
      <c r="G8" s="83">
        <v>9000</v>
      </c>
      <c r="H8" s="11">
        <v>18000</v>
      </c>
      <c r="I8" s="11">
        <v>18000</v>
      </c>
      <c r="J8" s="11">
        <v>0</v>
      </c>
      <c r="K8" s="7">
        <v>0</v>
      </c>
      <c r="L8" s="9">
        <f>SUM(H8:K8)+F8</f>
        <v>54000</v>
      </c>
      <c r="M8" s="4"/>
    </row>
    <row r="9" spans="1:13" ht="25.5">
      <c r="A9" s="43" t="s">
        <v>32</v>
      </c>
      <c r="B9" s="29" t="s">
        <v>75</v>
      </c>
      <c r="C9" s="16" t="s">
        <v>10</v>
      </c>
      <c r="D9" s="16" t="s">
        <v>50</v>
      </c>
      <c r="E9" s="44">
        <v>44400</v>
      </c>
      <c r="F9" s="11">
        <v>22200</v>
      </c>
      <c r="G9" s="83">
        <v>12600</v>
      </c>
      <c r="H9" s="11">
        <v>0</v>
      </c>
      <c r="I9" s="11">
        <v>0</v>
      </c>
      <c r="J9" s="11">
        <v>0</v>
      </c>
      <c r="K9" s="7">
        <v>0</v>
      </c>
      <c r="L9" s="9">
        <f>SUM(H9:K9)+F9</f>
        <v>22200</v>
      </c>
      <c r="M9" s="4"/>
    </row>
    <row r="10" spans="1:13" ht="25.5">
      <c r="A10" s="43" t="s">
        <v>33</v>
      </c>
      <c r="B10" s="29" t="s">
        <v>76</v>
      </c>
      <c r="C10" s="16" t="s">
        <v>10</v>
      </c>
      <c r="D10" s="16" t="s">
        <v>50</v>
      </c>
      <c r="E10" s="44">
        <v>16020</v>
      </c>
      <c r="F10" s="11">
        <v>8010</v>
      </c>
      <c r="G10" s="83">
        <v>4003.22</v>
      </c>
      <c r="H10" s="11">
        <v>0</v>
      </c>
      <c r="I10" s="11">
        <v>0</v>
      </c>
      <c r="J10" s="11">
        <v>0</v>
      </c>
      <c r="K10" s="7">
        <v>0</v>
      </c>
      <c r="L10" s="9">
        <f aca="true" t="shared" si="0" ref="L10:L20">SUM(H10:K10)+F10</f>
        <v>8010</v>
      </c>
      <c r="M10" s="4"/>
    </row>
    <row r="11" spans="1:13" ht="25.5">
      <c r="A11" s="43" t="s">
        <v>34</v>
      </c>
      <c r="B11" s="29" t="s">
        <v>77</v>
      </c>
      <c r="C11" s="16" t="s">
        <v>10</v>
      </c>
      <c r="D11" s="16" t="s">
        <v>30</v>
      </c>
      <c r="E11" s="44">
        <v>6642</v>
      </c>
      <c r="F11" s="11">
        <v>2214</v>
      </c>
      <c r="G11" s="83">
        <v>922</v>
      </c>
      <c r="H11" s="11">
        <v>2214</v>
      </c>
      <c r="I11" s="11">
        <v>1476</v>
      </c>
      <c r="J11" s="11">
        <v>0</v>
      </c>
      <c r="K11" s="7">
        <v>0</v>
      </c>
      <c r="L11" s="9">
        <f t="shared" si="0"/>
        <v>5904</v>
      </c>
      <c r="M11" s="4"/>
    </row>
    <row r="12" spans="1:13" ht="24">
      <c r="A12" s="43" t="s">
        <v>93</v>
      </c>
      <c r="B12" s="29" t="s">
        <v>78</v>
      </c>
      <c r="C12" s="16" t="s">
        <v>10</v>
      </c>
      <c r="D12" s="16" t="s">
        <v>81</v>
      </c>
      <c r="E12" s="44">
        <v>65190</v>
      </c>
      <c r="F12" s="11">
        <v>39190</v>
      </c>
      <c r="G12" s="83">
        <v>13038</v>
      </c>
      <c r="H12" s="11">
        <v>26000</v>
      </c>
      <c r="I12" s="11">
        <v>0</v>
      </c>
      <c r="J12" s="11">
        <v>0</v>
      </c>
      <c r="K12" s="7">
        <v>0</v>
      </c>
      <c r="L12" s="9">
        <f t="shared" si="0"/>
        <v>65190</v>
      </c>
      <c r="M12" s="4"/>
    </row>
    <row r="13" spans="1:13" ht="24">
      <c r="A13" s="43" t="s">
        <v>94</v>
      </c>
      <c r="B13" s="29" t="s">
        <v>79</v>
      </c>
      <c r="C13" s="16" t="s">
        <v>10</v>
      </c>
      <c r="D13" s="16" t="s">
        <v>50</v>
      </c>
      <c r="E13" s="44">
        <v>29520</v>
      </c>
      <c r="F13" s="11">
        <v>29520</v>
      </c>
      <c r="G13" s="83">
        <v>0</v>
      </c>
      <c r="H13" s="11">
        <v>0</v>
      </c>
      <c r="I13" s="11">
        <v>0</v>
      </c>
      <c r="J13" s="11">
        <v>0</v>
      </c>
      <c r="K13" s="7">
        <v>0</v>
      </c>
      <c r="L13" s="9">
        <f t="shared" si="0"/>
        <v>29520</v>
      </c>
      <c r="M13" s="4"/>
    </row>
    <row r="14" spans="1:13" ht="24">
      <c r="A14" s="43" t="s">
        <v>35</v>
      </c>
      <c r="B14" s="29" t="s">
        <v>80</v>
      </c>
      <c r="C14" s="16" t="s">
        <v>10</v>
      </c>
      <c r="D14" s="16" t="s">
        <v>81</v>
      </c>
      <c r="E14" s="44">
        <v>9000</v>
      </c>
      <c r="F14" s="11">
        <v>4500</v>
      </c>
      <c r="G14" s="83">
        <v>4500</v>
      </c>
      <c r="H14" s="11">
        <v>4500</v>
      </c>
      <c r="I14" s="11">
        <v>0</v>
      </c>
      <c r="J14" s="11">
        <v>0</v>
      </c>
      <c r="K14" s="7">
        <v>0</v>
      </c>
      <c r="L14" s="9">
        <f t="shared" si="0"/>
        <v>9000</v>
      </c>
      <c r="M14" s="4"/>
    </row>
    <row r="15" spans="1:13" ht="25.5">
      <c r="A15" s="43" t="s">
        <v>36</v>
      </c>
      <c r="B15" s="29" t="s">
        <v>82</v>
      </c>
      <c r="C15" s="16" t="s">
        <v>10</v>
      </c>
      <c r="D15" s="16" t="s">
        <v>26</v>
      </c>
      <c r="E15" s="44">
        <v>63300</v>
      </c>
      <c r="F15" s="11">
        <v>44300</v>
      </c>
      <c r="G15" s="83">
        <v>44300</v>
      </c>
      <c r="H15" s="11">
        <v>0</v>
      </c>
      <c r="I15" s="11">
        <v>0</v>
      </c>
      <c r="J15" s="11">
        <v>0</v>
      </c>
      <c r="K15" s="7">
        <v>0</v>
      </c>
      <c r="L15" s="9">
        <f t="shared" si="0"/>
        <v>44300</v>
      </c>
      <c r="M15" s="4"/>
    </row>
    <row r="16" spans="1:13" ht="25.5">
      <c r="A16" s="43" t="s">
        <v>37</v>
      </c>
      <c r="B16" s="29" t="s">
        <v>83</v>
      </c>
      <c r="C16" s="16" t="s">
        <v>10</v>
      </c>
      <c r="D16" s="16" t="s">
        <v>26</v>
      </c>
      <c r="E16" s="44">
        <v>49600</v>
      </c>
      <c r="F16" s="11">
        <v>35000</v>
      </c>
      <c r="G16" s="83">
        <v>34009.5</v>
      </c>
      <c r="H16" s="11">
        <v>0</v>
      </c>
      <c r="I16" s="11">
        <v>0</v>
      </c>
      <c r="J16" s="11">
        <v>0</v>
      </c>
      <c r="K16" s="7">
        <v>0</v>
      </c>
      <c r="L16" s="9">
        <f t="shared" si="0"/>
        <v>35000</v>
      </c>
      <c r="M16" s="4"/>
    </row>
    <row r="17" spans="1:13" ht="25.5">
      <c r="A17" s="43" t="s">
        <v>38</v>
      </c>
      <c r="B17" s="29" t="s">
        <v>84</v>
      </c>
      <c r="C17" s="16" t="s">
        <v>10</v>
      </c>
      <c r="D17" s="16" t="s">
        <v>50</v>
      </c>
      <c r="E17" s="44">
        <v>121500</v>
      </c>
      <c r="F17" s="11">
        <v>60800</v>
      </c>
      <c r="G17" s="83">
        <v>60731.25</v>
      </c>
      <c r="H17" s="11">
        <v>0</v>
      </c>
      <c r="I17" s="11">
        <v>0</v>
      </c>
      <c r="J17" s="11">
        <v>0</v>
      </c>
      <c r="K17" s="7">
        <v>0</v>
      </c>
      <c r="L17" s="9">
        <f t="shared" si="0"/>
        <v>60800</v>
      </c>
      <c r="M17" s="4"/>
    </row>
    <row r="18" spans="1:13" ht="25.5">
      <c r="A18" s="43" t="s">
        <v>95</v>
      </c>
      <c r="B18" s="29" t="s">
        <v>85</v>
      </c>
      <c r="C18" s="16" t="s">
        <v>10</v>
      </c>
      <c r="D18" s="16" t="s">
        <v>50</v>
      </c>
      <c r="E18" s="44">
        <v>4500</v>
      </c>
      <c r="F18" s="11">
        <v>2700</v>
      </c>
      <c r="G18" s="83">
        <v>0</v>
      </c>
      <c r="H18" s="11">
        <v>0</v>
      </c>
      <c r="I18" s="11">
        <v>0</v>
      </c>
      <c r="J18" s="11">
        <v>0</v>
      </c>
      <c r="K18" s="7">
        <v>0</v>
      </c>
      <c r="L18" s="9">
        <f t="shared" si="0"/>
        <v>2700</v>
      </c>
      <c r="M18" s="4"/>
    </row>
    <row r="19" spans="1:13" ht="24">
      <c r="A19" s="43" t="s">
        <v>39</v>
      </c>
      <c r="B19" s="29" t="s">
        <v>86</v>
      </c>
      <c r="C19" s="16" t="s">
        <v>10</v>
      </c>
      <c r="D19" s="16" t="s">
        <v>30</v>
      </c>
      <c r="E19" s="44">
        <v>18000</v>
      </c>
      <c r="F19" s="11">
        <v>6000</v>
      </c>
      <c r="G19" s="83">
        <v>3500</v>
      </c>
      <c r="H19" s="11">
        <v>6000</v>
      </c>
      <c r="I19" s="11">
        <v>4500</v>
      </c>
      <c r="J19" s="11">
        <v>0</v>
      </c>
      <c r="K19" s="7">
        <v>0</v>
      </c>
      <c r="L19" s="9">
        <f t="shared" si="0"/>
        <v>16500</v>
      </c>
      <c r="M19" s="4"/>
    </row>
    <row r="20" spans="1:13" ht="24">
      <c r="A20" s="43" t="s">
        <v>96</v>
      </c>
      <c r="B20" s="29" t="s">
        <v>88</v>
      </c>
      <c r="C20" s="16" t="s">
        <v>10</v>
      </c>
      <c r="D20" s="16" t="s">
        <v>50</v>
      </c>
      <c r="E20" s="44">
        <v>8856</v>
      </c>
      <c r="F20" s="11">
        <v>5658</v>
      </c>
      <c r="G20" s="83">
        <v>5658</v>
      </c>
      <c r="H20" s="11">
        <v>0</v>
      </c>
      <c r="I20" s="11">
        <v>0</v>
      </c>
      <c r="J20" s="11">
        <v>0</v>
      </c>
      <c r="K20" s="7">
        <v>0</v>
      </c>
      <c r="L20" s="9">
        <f t="shared" si="0"/>
        <v>5658</v>
      </c>
      <c r="M20" s="4"/>
    </row>
    <row r="21" spans="1:13" ht="30" customHeight="1" thickBot="1">
      <c r="A21" s="122" t="s">
        <v>56</v>
      </c>
      <c r="B21" s="123"/>
      <c r="C21" s="104" t="s">
        <v>52</v>
      </c>
      <c r="D21" s="105"/>
      <c r="E21" s="45">
        <f aca="true" t="shared" si="1" ref="E21:L21">SUM(E8:E20)</f>
        <v>490528</v>
      </c>
      <c r="F21" s="35">
        <f t="shared" si="1"/>
        <v>278092</v>
      </c>
      <c r="G21" s="85">
        <f t="shared" si="1"/>
        <v>192261.97</v>
      </c>
      <c r="H21" s="35">
        <f t="shared" si="1"/>
        <v>56714</v>
      </c>
      <c r="I21" s="35">
        <f t="shared" si="1"/>
        <v>23976</v>
      </c>
      <c r="J21" s="35">
        <f t="shared" si="1"/>
        <v>0</v>
      </c>
      <c r="K21" s="34">
        <f t="shared" si="1"/>
        <v>0</v>
      </c>
      <c r="L21" s="33">
        <f t="shared" si="1"/>
        <v>358782</v>
      </c>
      <c r="M21" s="4"/>
    </row>
    <row r="22" spans="1:13" ht="12.75">
      <c r="A22" s="23"/>
      <c r="B22" s="17"/>
      <c r="C22" s="24"/>
      <c r="D22" s="22"/>
      <c r="E22" s="22"/>
      <c r="F22" s="25"/>
      <c r="G22" s="25"/>
      <c r="H22" s="25"/>
      <c r="I22" s="25"/>
      <c r="J22" s="25"/>
      <c r="K22" s="25"/>
      <c r="L22" s="22"/>
      <c r="M22" s="4"/>
    </row>
    <row r="23" spans="1:13" ht="25.5">
      <c r="A23" s="28" t="s">
        <v>55</v>
      </c>
      <c r="B23" s="30" t="s">
        <v>69</v>
      </c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4"/>
    </row>
    <row r="24" spans="1:13" ht="63.75">
      <c r="A24" s="31" t="s">
        <v>12</v>
      </c>
      <c r="B24" s="29" t="s">
        <v>62</v>
      </c>
      <c r="C24" s="16" t="s">
        <v>10</v>
      </c>
      <c r="D24" s="16" t="s">
        <v>49</v>
      </c>
      <c r="E24" s="44">
        <v>561855</v>
      </c>
      <c r="F24" s="11">
        <v>316568</v>
      </c>
      <c r="G24" s="83">
        <v>129510.65</v>
      </c>
      <c r="H24" s="11">
        <v>245287.44</v>
      </c>
      <c r="I24" s="11">
        <v>0</v>
      </c>
      <c r="J24" s="7">
        <v>0</v>
      </c>
      <c r="K24" s="12">
        <v>0</v>
      </c>
      <c r="L24" s="9">
        <f>SUM(H24:K24)+F24</f>
        <v>561855.44</v>
      </c>
      <c r="M24" s="4"/>
    </row>
    <row r="25" spans="1:13" ht="69" customHeight="1">
      <c r="A25" s="31" t="s">
        <v>32</v>
      </c>
      <c r="B25" s="29" t="s">
        <v>105</v>
      </c>
      <c r="C25" s="16" t="s">
        <v>106</v>
      </c>
      <c r="D25" s="16" t="s">
        <v>81</v>
      </c>
      <c r="E25" s="44">
        <v>68252</v>
      </c>
      <c r="F25" s="11">
        <v>35890</v>
      </c>
      <c r="G25" s="83">
        <v>17255.12</v>
      </c>
      <c r="H25" s="11">
        <v>18732</v>
      </c>
      <c r="I25" s="11">
        <v>0</v>
      </c>
      <c r="J25" s="7">
        <v>0</v>
      </c>
      <c r="K25" s="12">
        <v>0</v>
      </c>
      <c r="L25" s="9">
        <f>SUM(H25:K25)+F25</f>
        <v>54622</v>
      </c>
      <c r="M25" s="4"/>
    </row>
    <row r="26" spans="1:13" ht="69" customHeight="1">
      <c r="A26" s="31" t="s">
        <v>33</v>
      </c>
      <c r="B26" s="29" t="s">
        <v>108</v>
      </c>
      <c r="C26" s="75" t="s">
        <v>10</v>
      </c>
      <c r="D26" s="16" t="s">
        <v>49</v>
      </c>
      <c r="E26" s="49">
        <v>142940</v>
      </c>
      <c r="F26" s="13">
        <v>136009</v>
      </c>
      <c r="G26" s="88">
        <v>52976.25</v>
      </c>
      <c r="H26" s="13">
        <v>6931</v>
      </c>
      <c r="I26" s="13">
        <v>0</v>
      </c>
      <c r="J26" s="15">
        <v>0</v>
      </c>
      <c r="K26" s="14">
        <v>0</v>
      </c>
      <c r="L26" s="9">
        <f>SUM(H26:K26)+F26</f>
        <v>142940</v>
      </c>
      <c r="M26" s="4"/>
    </row>
    <row r="27" spans="1:13" ht="27" customHeight="1" thickBot="1">
      <c r="A27" s="122" t="s">
        <v>56</v>
      </c>
      <c r="B27" s="123"/>
      <c r="C27" s="104" t="s">
        <v>52</v>
      </c>
      <c r="D27" s="105"/>
      <c r="E27" s="45">
        <f>SUM(E24:E26)</f>
        <v>773047</v>
      </c>
      <c r="F27" s="45">
        <f>SUM(F24:F26)</f>
        <v>488467</v>
      </c>
      <c r="G27" s="84">
        <f>SUM(G24:G26)</f>
        <v>199742.02</v>
      </c>
      <c r="H27" s="45">
        <f>SUM(H24:H26)</f>
        <v>270950.44</v>
      </c>
      <c r="I27" s="45">
        <f>SUM(I24:I25)</f>
        <v>0</v>
      </c>
      <c r="J27" s="45">
        <f>SUM(J24:J25)</f>
        <v>0</v>
      </c>
      <c r="K27" s="45">
        <f>SUM(K24:K25)</f>
        <v>0</v>
      </c>
      <c r="L27" s="45">
        <f>SUM(L24:L26)</f>
        <v>759417.44</v>
      </c>
      <c r="M27" s="4"/>
    </row>
    <row r="28" spans="1:12" ht="27" customHeight="1">
      <c r="A28" s="26" t="s">
        <v>1</v>
      </c>
      <c r="B28" s="27" t="s">
        <v>70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ht="39.75" customHeight="1">
      <c r="A29" s="46" t="s">
        <v>12</v>
      </c>
      <c r="B29" s="47" t="s">
        <v>15</v>
      </c>
      <c r="C29" s="48" t="s">
        <v>10</v>
      </c>
      <c r="D29" s="9" t="s">
        <v>26</v>
      </c>
      <c r="E29" s="9">
        <v>888655</v>
      </c>
      <c r="F29" s="9">
        <v>816919</v>
      </c>
      <c r="G29" s="86">
        <v>10686.24</v>
      </c>
      <c r="H29" s="9">
        <v>0</v>
      </c>
      <c r="I29" s="9">
        <v>0</v>
      </c>
      <c r="J29" s="10">
        <v>0</v>
      </c>
      <c r="K29" s="9">
        <v>0</v>
      </c>
      <c r="L29" s="9">
        <f aca="true" t="shared" si="2" ref="L29:L56">SUM(H29:K29)+F29</f>
        <v>816919</v>
      </c>
    </row>
    <row r="30" spans="1:12" ht="39.75" customHeight="1">
      <c r="A30" s="46" t="s">
        <v>32</v>
      </c>
      <c r="B30" s="47" t="s">
        <v>16</v>
      </c>
      <c r="C30" s="49" t="s">
        <v>10</v>
      </c>
      <c r="D30" s="9" t="s">
        <v>51</v>
      </c>
      <c r="E30" s="9">
        <v>3900000</v>
      </c>
      <c r="F30" s="9">
        <v>200000</v>
      </c>
      <c r="G30" s="86">
        <v>0</v>
      </c>
      <c r="H30" s="9">
        <v>0</v>
      </c>
      <c r="I30" s="9">
        <v>2500000</v>
      </c>
      <c r="J30" s="10">
        <v>1200000</v>
      </c>
      <c r="K30" s="9">
        <v>0</v>
      </c>
      <c r="L30" s="9">
        <f t="shared" si="2"/>
        <v>3900000</v>
      </c>
    </row>
    <row r="31" spans="1:12" ht="39.75" customHeight="1">
      <c r="A31" s="46" t="s">
        <v>33</v>
      </c>
      <c r="B31" s="47" t="s">
        <v>53</v>
      </c>
      <c r="C31" s="49" t="s">
        <v>10</v>
      </c>
      <c r="D31" s="9" t="s">
        <v>58</v>
      </c>
      <c r="E31" s="9">
        <v>1859780</v>
      </c>
      <c r="F31" s="9">
        <v>308000</v>
      </c>
      <c r="G31" s="86">
        <v>305284.55</v>
      </c>
      <c r="H31" s="9">
        <v>1125000</v>
      </c>
      <c r="I31" s="9">
        <v>0</v>
      </c>
      <c r="J31" s="10">
        <v>0</v>
      </c>
      <c r="K31" s="9">
        <v>0</v>
      </c>
      <c r="L31" s="9">
        <f t="shared" si="2"/>
        <v>1433000</v>
      </c>
    </row>
    <row r="32" spans="1:12" ht="31.5" customHeight="1">
      <c r="A32" s="46" t="s">
        <v>34</v>
      </c>
      <c r="B32" s="47" t="s">
        <v>17</v>
      </c>
      <c r="C32" s="49" t="s">
        <v>10</v>
      </c>
      <c r="D32" s="9" t="s">
        <v>87</v>
      </c>
      <c r="E32" s="9">
        <v>11949745</v>
      </c>
      <c r="F32" s="9">
        <v>6303000</v>
      </c>
      <c r="G32" s="86">
        <v>8610</v>
      </c>
      <c r="H32" s="9">
        <v>5443005</v>
      </c>
      <c r="I32" s="9">
        <v>0</v>
      </c>
      <c r="J32" s="10">
        <v>0</v>
      </c>
      <c r="K32" s="9">
        <v>0</v>
      </c>
      <c r="L32" s="9">
        <f t="shared" si="2"/>
        <v>11746005</v>
      </c>
    </row>
    <row r="33" spans="1:12" ht="33" customHeight="1">
      <c r="A33" s="46" t="s">
        <v>93</v>
      </c>
      <c r="B33" s="47" t="s">
        <v>29</v>
      </c>
      <c r="C33" s="49" t="s">
        <v>10</v>
      </c>
      <c r="D33" s="9" t="s">
        <v>81</v>
      </c>
      <c r="E33" s="9">
        <v>1297530</v>
      </c>
      <c r="F33" s="10">
        <v>690770</v>
      </c>
      <c r="G33" s="87">
        <v>1574.58</v>
      </c>
      <c r="H33" s="9">
        <v>501230</v>
      </c>
      <c r="I33" s="9">
        <v>0</v>
      </c>
      <c r="J33" s="10">
        <v>0</v>
      </c>
      <c r="K33" s="9">
        <v>0</v>
      </c>
      <c r="L33" s="9">
        <f t="shared" si="2"/>
        <v>1192000</v>
      </c>
    </row>
    <row r="34" spans="1:12" ht="33.75" customHeight="1">
      <c r="A34" s="46" t="s">
        <v>94</v>
      </c>
      <c r="B34" s="47" t="s">
        <v>13</v>
      </c>
      <c r="C34" s="49" t="s">
        <v>10</v>
      </c>
      <c r="D34" s="11" t="s">
        <v>58</v>
      </c>
      <c r="E34" s="11">
        <v>4277100</v>
      </c>
      <c r="F34" s="11">
        <v>2100000</v>
      </c>
      <c r="G34" s="83">
        <v>0</v>
      </c>
      <c r="H34" s="11">
        <v>2091670</v>
      </c>
      <c r="I34" s="11">
        <v>0</v>
      </c>
      <c r="J34" s="50">
        <v>0</v>
      </c>
      <c r="K34" s="11">
        <v>0</v>
      </c>
      <c r="L34" s="9">
        <f t="shared" si="2"/>
        <v>4191670</v>
      </c>
    </row>
    <row r="35" spans="1:12" ht="39.75" customHeight="1">
      <c r="A35" s="46" t="s">
        <v>35</v>
      </c>
      <c r="B35" s="47" t="s">
        <v>43</v>
      </c>
      <c r="C35" s="49" t="s">
        <v>10</v>
      </c>
      <c r="D35" s="13" t="s">
        <v>58</v>
      </c>
      <c r="E35" s="13">
        <v>2955069</v>
      </c>
      <c r="F35" s="13">
        <v>1500000</v>
      </c>
      <c r="G35" s="88">
        <v>0</v>
      </c>
      <c r="H35" s="11">
        <v>1426035</v>
      </c>
      <c r="I35" s="11">
        <v>0</v>
      </c>
      <c r="J35" s="50">
        <v>0</v>
      </c>
      <c r="K35" s="13">
        <v>0</v>
      </c>
      <c r="L35" s="9">
        <f t="shared" si="2"/>
        <v>2926035</v>
      </c>
    </row>
    <row r="36" spans="1:12" ht="39.75" customHeight="1">
      <c r="A36" s="46" t="s">
        <v>36</v>
      </c>
      <c r="B36" s="51" t="s">
        <v>28</v>
      </c>
      <c r="C36" s="44" t="s">
        <v>10</v>
      </c>
      <c r="D36" s="11" t="s">
        <v>114</v>
      </c>
      <c r="E36" s="11">
        <v>2949337</v>
      </c>
      <c r="F36" s="11">
        <v>0</v>
      </c>
      <c r="G36" s="83">
        <v>0</v>
      </c>
      <c r="H36" s="11">
        <v>0</v>
      </c>
      <c r="I36" s="11">
        <v>1000000</v>
      </c>
      <c r="J36" s="50">
        <v>949337</v>
      </c>
      <c r="K36" s="11">
        <v>1000000</v>
      </c>
      <c r="L36" s="9">
        <f t="shared" si="2"/>
        <v>2949337</v>
      </c>
    </row>
    <row r="37" spans="1:12" ht="39.75" customHeight="1">
      <c r="A37" s="46" t="s">
        <v>37</v>
      </c>
      <c r="B37" s="51" t="s">
        <v>111</v>
      </c>
      <c r="C37" s="44" t="s">
        <v>10</v>
      </c>
      <c r="D37" s="76" t="s">
        <v>112</v>
      </c>
      <c r="E37" s="76">
        <v>323600</v>
      </c>
      <c r="F37" s="76">
        <v>320000</v>
      </c>
      <c r="G37" s="89">
        <v>300</v>
      </c>
      <c r="H37" s="11">
        <v>0</v>
      </c>
      <c r="I37" s="11">
        <v>0</v>
      </c>
      <c r="J37" s="50">
        <v>0</v>
      </c>
      <c r="K37" s="13">
        <v>0</v>
      </c>
      <c r="L37" s="9">
        <f t="shared" si="2"/>
        <v>320000</v>
      </c>
    </row>
    <row r="38" spans="1:12" ht="27.75" customHeight="1">
      <c r="A38" s="46" t="s">
        <v>38</v>
      </c>
      <c r="B38" s="52" t="s">
        <v>46</v>
      </c>
      <c r="C38" s="49" t="s">
        <v>10</v>
      </c>
      <c r="D38" s="13" t="s">
        <v>26</v>
      </c>
      <c r="E38" s="13">
        <v>66824</v>
      </c>
      <c r="F38" s="13">
        <v>29800</v>
      </c>
      <c r="G38" s="88">
        <v>27219.72</v>
      </c>
      <c r="H38" s="11">
        <v>0</v>
      </c>
      <c r="I38" s="11">
        <v>0</v>
      </c>
      <c r="J38" s="50">
        <v>0</v>
      </c>
      <c r="K38" s="13">
        <v>0</v>
      </c>
      <c r="L38" s="9">
        <f t="shared" si="2"/>
        <v>29800</v>
      </c>
    </row>
    <row r="39" spans="1:12" ht="41.25" customHeight="1">
      <c r="A39" s="46" t="s">
        <v>95</v>
      </c>
      <c r="B39" s="52" t="s">
        <v>113</v>
      </c>
      <c r="C39" s="49" t="s">
        <v>10</v>
      </c>
      <c r="D39" s="13" t="s">
        <v>50</v>
      </c>
      <c r="E39" s="13">
        <v>439433</v>
      </c>
      <c r="F39" s="13">
        <v>426433</v>
      </c>
      <c r="G39" s="88">
        <v>81040.08</v>
      </c>
      <c r="H39" s="11">
        <v>0</v>
      </c>
      <c r="I39" s="11">
        <v>0</v>
      </c>
      <c r="J39" s="50">
        <v>0</v>
      </c>
      <c r="K39" s="13">
        <v>0</v>
      </c>
      <c r="L39" s="9">
        <f t="shared" si="2"/>
        <v>426433</v>
      </c>
    </row>
    <row r="40" spans="1:12" ht="26.25" customHeight="1">
      <c r="A40" s="46" t="s">
        <v>39</v>
      </c>
      <c r="B40" s="69" t="s">
        <v>116</v>
      </c>
      <c r="C40" s="49" t="s">
        <v>10</v>
      </c>
      <c r="D40" s="13" t="s">
        <v>49</v>
      </c>
      <c r="E40" s="13">
        <v>200000</v>
      </c>
      <c r="F40" s="13">
        <v>40000</v>
      </c>
      <c r="G40" s="88">
        <v>0</v>
      </c>
      <c r="H40" s="11">
        <v>160000</v>
      </c>
      <c r="I40" s="11">
        <v>0</v>
      </c>
      <c r="J40" s="50">
        <v>0</v>
      </c>
      <c r="K40" s="13">
        <v>0</v>
      </c>
      <c r="L40" s="9">
        <f t="shared" si="2"/>
        <v>200000</v>
      </c>
    </row>
    <row r="41" spans="1:12" ht="27.75" customHeight="1">
      <c r="A41" s="46" t="s">
        <v>96</v>
      </c>
      <c r="B41" s="69" t="s">
        <v>100</v>
      </c>
      <c r="C41" s="49" t="s">
        <v>10</v>
      </c>
      <c r="D41" s="13" t="s">
        <v>50</v>
      </c>
      <c r="E41" s="13">
        <v>271488</v>
      </c>
      <c r="F41" s="13">
        <v>950</v>
      </c>
      <c r="G41" s="88">
        <v>386.58</v>
      </c>
      <c r="H41" s="11">
        <v>0</v>
      </c>
      <c r="I41" s="11">
        <v>0</v>
      </c>
      <c r="J41" s="50">
        <v>0</v>
      </c>
      <c r="K41" s="13">
        <v>0</v>
      </c>
      <c r="L41" s="9">
        <f t="shared" si="2"/>
        <v>950</v>
      </c>
    </row>
    <row r="42" spans="1:12" ht="34.5" customHeight="1">
      <c r="A42" s="46" t="s">
        <v>97</v>
      </c>
      <c r="B42" s="68" t="s">
        <v>73</v>
      </c>
      <c r="C42" s="49" t="s">
        <v>10</v>
      </c>
      <c r="D42" s="11" t="s">
        <v>26</v>
      </c>
      <c r="E42" s="11">
        <v>2141564</v>
      </c>
      <c r="F42" s="11">
        <v>2094050</v>
      </c>
      <c r="G42" s="83">
        <v>235954.1</v>
      </c>
      <c r="H42" s="11">
        <v>0</v>
      </c>
      <c r="I42" s="11">
        <v>0</v>
      </c>
      <c r="J42" s="50">
        <v>0</v>
      </c>
      <c r="K42" s="11">
        <v>0</v>
      </c>
      <c r="L42" s="9">
        <f t="shared" si="2"/>
        <v>2094050</v>
      </c>
    </row>
    <row r="43" spans="1:12" ht="39.75" customHeight="1">
      <c r="A43" s="46" t="s">
        <v>98</v>
      </c>
      <c r="B43" s="69" t="s">
        <v>27</v>
      </c>
      <c r="C43" s="49" t="s">
        <v>107</v>
      </c>
      <c r="D43" s="13" t="s">
        <v>87</v>
      </c>
      <c r="E43" s="13">
        <v>1295572</v>
      </c>
      <c r="F43" s="76">
        <v>437000</v>
      </c>
      <c r="G43" s="89">
        <v>8610</v>
      </c>
      <c r="H43" s="76">
        <v>822439</v>
      </c>
      <c r="I43" s="13">
        <v>0</v>
      </c>
      <c r="J43" s="50">
        <v>0</v>
      </c>
      <c r="K43" s="13">
        <v>0</v>
      </c>
      <c r="L43" s="9">
        <f t="shared" si="2"/>
        <v>1259439</v>
      </c>
    </row>
    <row r="44" spans="1:12" ht="39.75" customHeight="1">
      <c r="A44" s="46" t="s">
        <v>47</v>
      </c>
      <c r="B44" s="74" t="s">
        <v>110</v>
      </c>
      <c r="C44" s="77" t="s">
        <v>10</v>
      </c>
      <c r="D44" s="76" t="s">
        <v>50</v>
      </c>
      <c r="E44" s="76">
        <v>105412</v>
      </c>
      <c r="F44" s="76">
        <v>100000</v>
      </c>
      <c r="G44" s="89">
        <v>84628.5</v>
      </c>
      <c r="H44" s="13">
        <v>0</v>
      </c>
      <c r="I44" s="13">
        <v>0</v>
      </c>
      <c r="J44" s="50">
        <v>0</v>
      </c>
      <c r="K44" s="13">
        <v>0</v>
      </c>
      <c r="L44" s="9">
        <f t="shared" si="2"/>
        <v>100000</v>
      </c>
    </row>
    <row r="45" spans="1:12" ht="39.75" customHeight="1">
      <c r="A45" s="46" t="s">
        <v>99</v>
      </c>
      <c r="B45" s="53" t="s">
        <v>25</v>
      </c>
      <c r="C45" s="49" t="s">
        <v>10</v>
      </c>
      <c r="D45" s="13" t="s">
        <v>31</v>
      </c>
      <c r="E45" s="13">
        <v>9050000</v>
      </c>
      <c r="F45" s="13">
        <v>5604858</v>
      </c>
      <c r="G45" s="88">
        <v>1688662.94</v>
      </c>
      <c r="H45" s="13">
        <v>0</v>
      </c>
      <c r="I45" s="13">
        <v>0</v>
      </c>
      <c r="J45" s="50">
        <v>0</v>
      </c>
      <c r="K45" s="13">
        <v>0</v>
      </c>
      <c r="L45" s="9">
        <f t="shared" si="2"/>
        <v>5604858</v>
      </c>
    </row>
    <row r="46" spans="1:12" ht="39.75" customHeight="1">
      <c r="A46" s="46" t="s">
        <v>40</v>
      </c>
      <c r="B46" s="54" t="s">
        <v>74</v>
      </c>
      <c r="C46" s="49" t="s">
        <v>10</v>
      </c>
      <c r="D46" s="13" t="s">
        <v>50</v>
      </c>
      <c r="E46" s="13">
        <v>370000</v>
      </c>
      <c r="F46" s="13">
        <v>354500</v>
      </c>
      <c r="G46" s="88">
        <v>0</v>
      </c>
      <c r="H46" s="13">
        <v>0</v>
      </c>
      <c r="I46" s="13">
        <v>0</v>
      </c>
      <c r="J46" s="55">
        <v>0</v>
      </c>
      <c r="K46" s="13">
        <v>0</v>
      </c>
      <c r="L46" s="9">
        <f t="shared" si="2"/>
        <v>354500</v>
      </c>
    </row>
    <row r="47" spans="1:12" ht="39.75" customHeight="1">
      <c r="A47" s="46" t="s">
        <v>89</v>
      </c>
      <c r="B47" s="54" t="s">
        <v>14</v>
      </c>
      <c r="C47" s="49" t="s">
        <v>10</v>
      </c>
      <c r="D47" s="13" t="s">
        <v>81</v>
      </c>
      <c r="E47" s="13">
        <v>1517622</v>
      </c>
      <c r="F47" s="13">
        <v>900000</v>
      </c>
      <c r="G47" s="88">
        <v>0</v>
      </c>
      <c r="H47" s="13">
        <v>446589</v>
      </c>
      <c r="I47" s="13">
        <v>0</v>
      </c>
      <c r="J47" s="55">
        <v>0</v>
      </c>
      <c r="K47" s="13">
        <v>0</v>
      </c>
      <c r="L47" s="9">
        <f t="shared" si="2"/>
        <v>1346589</v>
      </c>
    </row>
    <row r="48" spans="1:12" ht="39.75" customHeight="1">
      <c r="A48" s="46" t="s">
        <v>48</v>
      </c>
      <c r="B48" s="54" t="s">
        <v>91</v>
      </c>
      <c r="C48" s="49" t="s">
        <v>10</v>
      </c>
      <c r="D48" s="13" t="s">
        <v>92</v>
      </c>
      <c r="E48" s="13">
        <v>18482</v>
      </c>
      <c r="F48" s="13">
        <v>18000</v>
      </c>
      <c r="G48" s="88">
        <v>8743.77</v>
      </c>
      <c r="H48" s="13">
        <v>0</v>
      </c>
      <c r="I48" s="13">
        <v>0</v>
      </c>
      <c r="J48" s="55">
        <v>0</v>
      </c>
      <c r="K48" s="13">
        <v>0</v>
      </c>
      <c r="L48" s="9">
        <f t="shared" si="2"/>
        <v>18000</v>
      </c>
    </row>
    <row r="49" spans="1:12" ht="39.75" customHeight="1">
      <c r="A49" s="46" t="s">
        <v>44</v>
      </c>
      <c r="B49" s="54" t="s">
        <v>115</v>
      </c>
      <c r="C49" s="49" t="s">
        <v>10</v>
      </c>
      <c r="D49" s="13" t="s">
        <v>50</v>
      </c>
      <c r="E49" s="13">
        <v>439000</v>
      </c>
      <c r="F49" s="13">
        <v>424000</v>
      </c>
      <c r="G49" s="88">
        <v>0</v>
      </c>
      <c r="H49" s="13">
        <v>0</v>
      </c>
      <c r="I49" s="13">
        <v>0</v>
      </c>
      <c r="J49" s="55">
        <v>0</v>
      </c>
      <c r="K49" s="13">
        <v>0</v>
      </c>
      <c r="L49" s="9">
        <f t="shared" si="2"/>
        <v>424000</v>
      </c>
    </row>
    <row r="50" spans="1:12" ht="39.75" customHeight="1">
      <c r="A50" s="46" t="s">
        <v>90</v>
      </c>
      <c r="B50" s="54" t="s">
        <v>18</v>
      </c>
      <c r="C50" s="49" t="s">
        <v>10</v>
      </c>
      <c r="D50" s="13" t="s">
        <v>26</v>
      </c>
      <c r="E50" s="13">
        <v>1581992</v>
      </c>
      <c r="F50" s="13">
        <v>1151718</v>
      </c>
      <c r="G50" s="88">
        <v>0</v>
      </c>
      <c r="H50" s="13">
        <v>378327</v>
      </c>
      <c r="I50" s="13">
        <v>0</v>
      </c>
      <c r="J50" s="55">
        <v>0</v>
      </c>
      <c r="K50" s="13">
        <v>0</v>
      </c>
      <c r="L50" s="9">
        <f t="shared" si="2"/>
        <v>1530045</v>
      </c>
    </row>
    <row r="51" spans="1:12" ht="39.75" customHeight="1">
      <c r="A51" s="46" t="s">
        <v>45</v>
      </c>
      <c r="B51" s="56" t="s">
        <v>20</v>
      </c>
      <c r="C51" s="49" t="s">
        <v>10</v>
      </c>
      <c r="D51" s="13" t="s">
        <v>26</v>
      </c>
      <c r="E51" s="13">
        <v>569777</v>
      </c>
      <c r="F51" s="13">
        <v>548099</v>
      </c>
      <c r="G51" s="88">
        <v>1230</v>
      </c>
      <c r="H51" s="13">
        <v>0</v>
      </c>
      <c r="I51" s="13">
        <v>0</v>
      </c>
      <c r="J51" s="55">
        <v>0</v>
      </c>
      <c r="K51" s="13">
        <v>0</v>
      </c>
      <c r="L51" s="9">
        <f t="shared" si="2"/>
        <v>548099</v>
      </c>
    </row>
    <row r="52" spans="1:12" ht="39.75" customHeight="1">
      <c r="A52" s="46" t="s">
        <v>101</v>
      </c>
      <c r="B52" s="56" t="s">
        <v>21</v>
      </c>
      <c r="C52" s="49" t="s">
        <v>10</v>
      </c>
      <c r="D52" s="13" t="s">
        <v>26</v>
      </c>
      <c r="E52" s="13">
        <v>802000</v>
      </c>
      <c r="F52" s="13">
        <v>777190</v>
      </c>
      <c r="G52" s="88">
        <v>0</v>
      </c>
      <c r="H52" s="13">
        <v>0</v>
      </c>
      <c r="I52" s="13">
        <v>0</v>
      </c>
      <c r="J52" s="55">
        <v>0</v>
      </c>
      <c r="K52" s="13">
        <v>0</v>
      </c>
      <c r="L52" s="9">
        <f t="shared" si="2"/>
        <v>777190</v>
      </c>
    </row>
    <row r="53" spans="1:12" ht="39.75" customHeight="1">
      <c r="A53" s="46" t="s">
        <v>102</v>
      </c>
      <c r="B53" s="57" t="s">
        <v>23</v>
      </c>
      <c r="C53" s="49" t="s">
        <v>10</v>
      </c>
      <c r="D53" s="13" t="s">
        <v>26</v>
      </c>
      <c r="E53" s="13">
        <v>638557</v>
      </c>
      <c r="F53" s="13">
        <v>588000</v>
      </c>
      <c r="G53" s="88">
        <v>2615</v>
      </c>
      <c r="H53" s="13">
        <v>0</v>
      </c>
      <c r="I53" s="13">
        <v>0</v>
      </c>
      <c r="J53" s="13">
        <v>0</v>
      </c>
      <c r="K53" s="13">
        <v>0</v>
      </c>
      <c r="L53" s="9">
        <f t="shared" si="2"/>
        <v>588000</v>
      </c>
    </row>
    <row r="54" spans="1:12" ht="39.75" customHeight="1">
      <c r="A54" s="46" t="s">
        <v>103</v>
      </c>
      <c r="B54" s="58" t="s">
        <v>19</v>
      </c>
      <c r="C54" s="49" t="s">
        <v>10</v>
      </c>
      <c r="D54" s="13" t="s">
        <v>26</v>
      </c>
      <c r="E54" s="13">
        <v>794907</v>
      </c>
      <c r="F54" s="13">
        <v>767311</v>
      </c>
      <c r="G54" s="88">
        <v>0</v>
      </c>
      <c r="H54" s="13">
        <v>0</v>
      </c>
      <c r="I54" s="13">
        <v>0</v>
      </c>
      <c r="J54" s="55">
        <v>0</v>
      </c>
      <c r="K54" s="13">
        <v>0</v>
      </c>
      <c r="L54" s="9">
        <f t="shared" si="2"/>
        <v>767311</v>
      </c>
    </row>
    <row r="55" spans="1:12" ht="39.75" customHeight="1">
      <c r="A55" s="46" t="s">
        <v>109</v>
      </c>
      <c r="B55" s="59" t="s">
        <v>22</v>
      </c>
      <c r="C55" s="49" t="s">
        <v>10</v>
      </c>
      <c r="D55" s="13" t="s">
        <v>104</v>
      </c>
      <c r="E55" s="13">
        <v>900000</v>
      </c>
      <c r="F55" s="13">
        <v>0</v>
      </c>
      <c r="G55" s="88">
        <v>0</v>
      </c>
      <c r="H55" s="13">
        <v>0</v>
      </c>
      <c r="I55" s="13">
        <v>569500</v>
      </c>
      <c r="J55" s="13">
        <v>330500</v>
      </c>
      <c r="K55" s="13">
        <v>0</v>
      </c>
      <c r="L55" s="9">
        <f t="shared" si="2"/>
        <v>900000</v>
      </c>
    </row>
    <row r="56" spans="1:12" ht="39.75" customHeight="1">
      <c r="A56" s="46" t="s">
        <v>117</v>
      </c>
      <c r="B56" s="60" t="s">
        <v>24</v>
      </c>
      <c r="C56" s="44" t="s">
        <v>10</v>
      </c>
      <c r="D56" s="11" t="s">
        <v>26</v>
      </c>
      <c r="E56" s="11">
        <v>642955</v>
      </c>
      <c r="F56" s="11">
        <v>623455</v>
      </c>
      <c r="G56" s="83">
        <v>623454.91</v>
      </c>
      <c r="H56" s="11">
        <v>0</v>
      </c>
      <c r="I56" s="11">
        <v>0</v>
      </c>
      <c r="J56" s="50">
        <v>0</v>
      </c>
      <c r="K56" s="11">
        <v>0</v>
      </c>
      <c r="L56" s="9">
        <f t="shared" si="2"/>
        <v>623455</v>
      </c>
    </row>
    <row r="57" spans="1:12" s="2" customFormat="1" ht="19.5" customHeight="1" thickBot="1">
      <c r="A57" s="141" t="s">
        <v>5</v>
      </c>
      <c r="B57" s="103"/>
      <c r="C57" s="102" t="s">
        <v>8</v>
      </c>
      <c r="D57" s="103"/>
      <c r="E57" s="62">
        <f aca="true" t="shared" si="3" ref="E57:L57">SUM(E29:E56)</f>
        <v>52246401</v>
      </c>
      <c r="F57" s="62">
        <f t="shared" si="3"/>
        <v>27124053</v>
      </c>
      <c r="G57" s="90">
        <f t="shared" si="3"/>
        <v>3089000.97</v>
      </c>
      <c r="H57" s="62">
        <f t="shared" si="3"/>
        <v>12394295</v>
      </c>
      <c r="I57" s="62">
        <f t="shared" si="3"/>
        <v>4069500</v>
      </c>
      <c r="J57" s="63">
        <f t="shared" si="3"/>
        <v>2479837</v>
      </c>
      <c r="K57" s="61">
        <f t="shared" si="3"/>
        <v>1000000</v>
      </c>
      <c r="L57" s="62">
        <f t="shared" si="3"/>
        <v>47067685</v>
      </c>
    </row>
    <row r="58" spans="1:12" s="2" customFormat="1" ht="19.5" customHeight="1" thickBot="1">
      <c r="A58" s="149" t="s">
        <v>57</v>
      </c>
      <c r="B58" s="150"/>
      <c r="C58" s="150"/>
      <c r="D58" s="150"/>
      <c r="E58" s="64">
        <f aca="true" t="shared" si="4" ref="E58:K58">E21+E27+E57</f>
        <v>53509976</v>
      </c>
      <c r="F58" s="64">
        <f t="shared" si="4"/>
        <v>27890612</v>
      </c>
      <c r="G58" s="91">
        <f t="shared" si="4"/>
        <v>3481004.96</v>
      </c>
      <c r="H58" s="64">
        <f t="shared" si="4"/>
        <v>12721959.44</v>
      </c>
      <c r="I58" s="64">
        <f t="shared" si="4"/>
        <v>4093476</v>
      </c>
      <c r="J58" s="64">
        <f t="shared" si="4"/>
        <v>2479837</v>
      </c>
      <c r="K58" s="64">
        <f t="shared" si="4"/>
        <v>1000000</v>
      </c>
      <c r="L58" s="62">
        <f>SUM(L30:L57)</f>
        <v>93318451</v>
      </c>
    </row>
    <row r="59" spans="1:12" s="2" customFormat="1" ht="19.5" customHeight="1">
      <c r="A59" s="65"/>
      <c r="B59" s="131" t="s">
        <v>11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 s="2" customFormat="1" ht="19.5" customHeight="1">
      <c r="A60" s="65"/>
      <c r="B60" s="124" t="s">
        <v>59</v>
      </c>
      <c r="C60" s="125"/>
      <c r="D60" s="126"/>
      <c r="E60" s="66">
        <f aca="true" t="shared" si="5" ref="E60:L60">E21+E27</f>
        <v>1263575</v>
      </c>
      <c r="F60" s="66">
        <f t="shared" si="5"/>
        <v>766559</v>
      </c>
      <c r="G60" s="92">
        <f t="shared" si="5"/>
        <v>392003.99</v>
      </c>
      <c r="H60" s="66">
        <f t="shared" si="5"/>
        <v>327664.44</v>
      </c>
      <c r="I60" s="66">
        <f t="shared" si="5"/>
        <v>23976</v>
      </c>
      <c r="J60" s="66">
        <f t="shared" si="5"/>
        <v>0</v>
      </c>
      <c r="K60" s="66">
        <f t="shared" si="5"/>
        <v>0</v>
      </c>
      <c r="L60" s="66">
        <f t="shared" si="5"/>
        <v>1118199.44</v>
      </c>
    </row>
    <row r="61" spans="1:12" s="2" customFormat="1" ht="19.5" customHeight="1">
      <c r="A61" s="67"/>
      <c r="B61" s="124" t="s">
        <v>60</v>
      </c>
      <c r="C61" s="125"/>
      <c r="D61" s="126"/>
      <c r="E61" s="66">
        <f>E57</f>
        <v>52246401</v>
      </c>
      <c r="F61" s="66">
        <f aca="true" t="shared" si="6" ref="F61:L61">F57</f>
        <v>27124053</v>
      </c>
      <c r="G61" s="92">
        <f t="shared" si="6"/>
        <v>3089000.97</v>
      </c>
      <c r="H61" s="66">
        <f t="shared" si="6"/>
        <v>12394295</v>
      </c>
      <c r="I61" s="66">
        <f t="shared" si="6"/>
        <v>4069500</v>
      </c>
      <c r="J61" s="66">
        <f t="shared" si="6"/>
        <v>2479837</v>
      </c>
      <c r="K61" s="66">
        <f t="shared" si="6"/>
        <v>1000000</v>
      </c>
      <c r="L61" s="66">
        <f t="shared" si="6"/>
        <v>47067685</v>
      </c>
    </row>
    <row r="62" spans="1:12" s="2" customFormat="1" ht="19.5" customHeight="1" thickBot="1">
      <c r="A62" s="20"/>
      <c r="B62" s="127" t="s">
        <v>11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3" spans="1:12" s="2" customFormat="1" ht="49.5" customHeight="1">
      <c r="A63" s="18"/>
      <c r="B63" s="132" t="s">
        <v>67</v>
      </c>
      <c r="C63" s="106"/>
      <c r="D63" s="107"/>
      <c r="E63" s="107"/>
      <c r="F63" s="107"/>
      <c r="G63" s="107"/>
      <c r="H63" s="107"/>
      <c r="I63" s="107"/>
      <c r="J63" s="107"/>
      <c r="K63" s="107"/>
      <c r="L63" s="107"/>
    </row>
    <row r="64" spans="1:12" s="2" customFormat="1" ht="15" customHeight="1">
      <c r="A64" s="18"/>
      <c r="B64" s="133"/>
      <c r="C64" s="108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s="2" customFormat="1" ht="19.5" customHeight="1">
      <c r="A65" s="36" t="s">
        <v>63</v>
      </c>
      <c r="B65" s="38" t="s">
        <v>65</v>
      </c>
      <c r="C65" s="109"/>
      <c r="D65" s="110"/>
      <c r="E65" s="110"/>
      <c r="F65" s="110"/>
      <c r="G65" s="110"/>
      <c r="H65" s="110"/>
      <c r="I65" s="110"/>
      <c r="J65" s="110"/>
      <c r="K65" s="110"/>
      <c r="L65" s="110"/>
    </row>
    <row r="66" spans="1:12" s="2" customFormat="1" ht="74.25" customHeight="1">
      <c r="A66" s="32" t="s">
        <v>12</v>
      </c>
      <c r="B66" s="29" t="s">
        <v>61</v>
      </c>
      <c r="C66" s="71" t="s">
        <v>10</v>
      </c>
      <c r="D66" s="71" t="s">
        <v>49</v>
      </c>
      <c r="E66" s="71">
        <v>561855</v>
      </c>
      <c r="F66" s="9">
        <v>316568</v>
      </c>
      <c r="G66" s="83">
        <v>129510.65</v>
      </c>
      <c r="H66" s="9">
        <v>245287</v>
      </c>
      <c r="I66" s="9">
        <v>0</v>
      </c>
      <c r="J66" s="72">
        <v>0</v>
      </c>
      <c r="K66" s="73">
        <v>0</v>
      </c>
      <c r="L66" s="9">
        <f>SUM(H66:K66)+F66</f>
        <v>561855</v>
      </c>
    </row>
    <row r="67" spans="1:12" s="2" customFormat="1" ht="63" customHeight="1">
      <c r="A67" s="31" t="s">
        <v>32</v>
      </c>
      <c r="B67" s="29" t="s">
        <v>105</v>
      </c>
      <c r="C67" s="16" t="s">
        <v>106</v>
      </c>
      <c r="D67" s="16" t="s">
        <v>81</v>
      </c>
      <c r="E67" s="44">
        <v>68252</v>
      </c>
      <c r="F67" s="11">
        <v>35890</v>
      </c>
      <c r="G67" s="83">
        <v>17255.12</v>
      </c>
      <c r="H67" s="11">
        <v>18732</v>
      </c>
      <c r="I67" s="11">
        <v>0</v>
      </c>
      <c r="J67" s="7">
        <v>0</v>
      </c>
      <c r="K67" s="12">
        <v>0</v>
      </c>
      <c r="L67" s="9">
        <f>SUM(H67:K67)+F67</f>
        <v>54622</v>
      </c>
    </row>
    <row r="68" spans="1:12" s="2" customFormat="1" ht="63" customHeight="1">
      <c r="A68" s="31" t="s">
        <v>33</v>
      </c>
      <c r="B68" s="29" t="s">
        <v>108</v>
      </c>
      <c r="C68" s="75" t="s">
        <v>10</v>
      </c>
      <c r="D68" s="16" t="s">
        <v>49</v>
      </c>
      <c r="E68" s="44">
        <v>142940</v>
      </c>
      <c r="F68" s="11">
        <v>136009</v>
      </c>
      <c r="G68" s="83">
        <v>52976.25</v>
      </c>
      <c r="H68" s="11">
        <v>6931</v>
      </c>
      <c r="I68" s="11">
        <v>0</v>
      </c>
      <c r="J68" s="7">
        <v>0</v>
      </c>
      <c r="K68" s="7">
        <v>0</v>
      </c>
      <c r="L68" s="9">
        <f>SUM(H68:K68)+F68</f>
        <v>142940</v>
      </c>
    </row>
    <row r="69" spans="1:12" s="2" customFormat="1" ht="18.75" customHeight="1" thickBot="1">
      <c r="A69" s="129" t="s">
        <v>5</v>
      </c>
      <c r="B69" s="130"/>
      <c r="C69" s="100" t="s">
        <v>52</v>
      </c>
      <c r="D69" s="101"/>
      <c r="E69" s="17">
        <f aca="true" t="shared" si="7" ref="E69:L69">SUM(E66:E68)</f>
        <v>773047</v>
      </c>
      <c r="F69" s="17">
        <f t="shared" si="7"/>
        <v>488467</v>
      </c>
      <c r="G69" s="17">
        <f t="shared" si="7"/>
        <v>199742.02</v>
      </c>
      <c r="H69" s="17">
        <f t="shared" si="7"/>
        <v>270950</v>
      </c>
      <c r="I69" s="17">
        <f t="shared" si="7"/>
        <v>0</v>
      </c>
      <c r="J69" s="17">
        <f t="shared" si="7"/>
        <v>0</v>
      </c>
      <c r="K69" s="17">
        <f t="shared" si="7"/>
        <v>0</v>
      </c>
      <c r="L69" s="21">
        <f t="shared" si="7"/>
        <v>759417</v>
      </c>
    </row>
    <row r="70" spans="1:12" ht="24.75" customHeight="1">
      <c r="A70" s="32" t="s">
        <v>64</v>
      </c>
      <c r="B70" s="39" t="s">
        <v>68</v>
      </c>
      <c r="C70" s="115"/>
      <c r="D70" s="117"/>
      <c r="E70" s="117"/>
      <c r="F70" s="117"/>
      <c r="G70" s="117"/>
      <c r="H70" s="117"/>
      <c r="I70" s="117"/>
      <c r="J70" s="117"/>
      <c r="K70" s="117"/>
      <c r="L70" s="117"/>
    </row>
    <row r="71" spans="1:12" ht="39.75" customHeight="1">
      <c r="A71" s="70" t="s">
        <v>12</v>
      </c>
      <c r="B71" s="3" t="s">
        <v>9</v>
      </c>
      <c r="C71" s="8" t="s">
        <v>10</v>
      </c>
      <c r="D71" s="13" t="s">
        <v>31</v>
      </c>
      <c r="E71" s="13">
        <v>9050000</v>
      </c>
      <c r="F71" s="13">
        <v>5604858</v>
      </c>
      <c r="G71" s="88">
        <v>1688662.94</v>
      </c>
      <c r="H71" s="13">
        <v>0</v>
      </c>
      <c r="I71" s="13">
        <v>0</v>
      </c>
      <c r="J71" s="12">
        <v>0</v>
      </c>
      <c r="K71" s="15">
        <v>0</v>
      </c>
      <c r="L71" s="9">
        <f>SUM(H71:K71)+F71</f>
        <v>5604858</v>
      </c>
    </row>
    <row r="72" spans="1:12" ht="39.75" customHeight="1">
      <c r="A72" s="70" t="s">
        <v>32</v>
      </c>
      <c r="B72" s="51" t="s">
        <v>74</v>
      </c>
      <c r="C72" s="49" t="s">
        <v>10</v>
      </c>
      <c r="D72" s="13" t="s">
        <v>50</v>
      </c>
      <c r="E72" s="13">
        <v>370000</v>
      </c>
      <c r="F72" s="13">
        <v>354500</v>
      </c>
      <c r="G72" s="88">
        <v>0</v>
      </c>
      <c r="H72" s="13">
        <v>0</v>
      </c>
      <c r="I72" s="13">
        <v>0</v>
      </c>
      <c r="J72" s="55">
        <v>0</v>
      </c>
      <c r="K72" s="13">
        <v>0</v>
      </c>
      <c r="L72" s="9">
        <f>SUM(H72:K72)+F72</f>
        <v>354500</v>
      </c>
    </row>
    <row r="73" spans="1:12" ht="33" customHeight="1">
      <c r="A73" s="70" t="s">
        <v>33</v>
      </c>
      <c r="B73" s="19" t="s">
        <v>24</v>
      </c>
      <c r="C73" s="8" t="s">
        <v>10</v>
      </c>
      <c r="D73" s="11" t="s">
        <v>26</v>
      </c>
      <c r="E73" s="11">
        <v>642955</v>
      </c>
      <c r="F73" s="11">
        <v>623455</v>
      </c>
      <c r="G73" s="83">
        <v>623454.91</v>
      </c>
      <c r="H73" s="11">
        <v>0</v>
      </c>
      <c r="I73" s="15">
        <v>0</v>
      </c>
      <c r="J73" s="14">
        <v>0</v>
      </c>
      <c r="K73" s="15">
        <v>0</v>
      </c>
      <c r="L73" s="9">
        <f>SUM(H73:K73)+F73</f>
        <v>623455</v>
      </c>
    </row>
    <row r="74" spans="1:12" ht="33" customHeight="1">
      <c r="A74" s="70" t="s">
        <v>34</v>
      </c>
      <c r="B74" s="60" t="s">
        <v>23</v>
      </c>
      <c r="C74" s="49" t="s">
        <v>10</v>
      </c>
      <c r="D74" s="13" t="s">
        <v>26</v>
      </c>
      <c r="E74" s="13">
        <v>638557</v>
      </c>
      <c r="F74" s="13">
        <v>588000</v>
      </c>
      <c r="G74" s="88">
        <v>2615</v>
      </c>
      <c r="H74" s="13">
        <v>0</v>
      </c>
      <c r="I74" s="13">
        <v>0</v>
      </c>
      <c r="J74" s="13">
        <v>0</v>
      </c>
      <c r="K74" s="13">
        <v>0</v>
      </c>
      <c r="L74" s="9">
        <f>SUM(H74:K74)+F74</f>
        <v>588000</v>
      </c>
    </row>
    <row r="75" spans="1:12" ht="33" customHeight="1">
      <c r="A75" s="70" t="s">
        <v>93</v>
      </c>
      <c r="B75" s="59" t="s">
        <v>20</v>
      </c>
      <c r="C75" s="49" t="s">
        <v>10</v>
      </c>
      <c r="D75" s="13" t="s">
        <v>26</v>
      </c>
      <c r="E75" s="11">
        <v>569777</v>
      </c>
      <c r="F75" s="11">
        <v>548099</v>
      </c>
      <c r="G75" s="83">
        <v>1230</v>
      </c>
      <c r="H75" s="11">
        <v>0</v>
      </c>
      <c r="I75" s="11">
        <v>0</v>
      </c>
      <c r="J75" s="50">
        <v>0</v>
      </c>
      <c r="K75" s="11">
        <v>0</v>
      </c>
      <c r="L75" s="9">
        <f>SUM(H75:K75)+F75</f>
        <v>548099</v>
      </c>
    </row>
    <row r="76" spans="1:12" s="2" customFormat="1" ht="19.5" customHeight="1" thickBot="1">
      <c r="A76" s="98" t="s">
        <v>5</v>
      </c>
      <c r="B76" s="99"/>
      <c r="C76" s="113" t="s">
        <v>8</v>
      </c>
      <c r="D76" s="114"/>
      <c r="E76" s="21">
        <f aca="true" t="shared" si="8" ref="E76:L76">SUM(E71:E75)</f>
        <v>11271289</v>
      </c>
      <c r="F76" s="21">
        <f t="shared" si="8"/>
        <v>7718912</v>
      </c>
      <c r="G76" s="93">
        <f t="shared" si="8"/>
        <v>2315962.85</v>
      </c>
      <c r="H76" s="21">
        <f t="shared" si="8"/>
        <v>0</v>
      </c>
      <c r="I76" s="21">
        <f t="shared" si="8"/>
        <v>0</v>
      </c>
      <c r="J76" s="21">
        <f t="shared" si="8"/>
        <v>0</v>
      </c>
      <c r="K76" s="21">
        <f t="shared" si="8"/>
        <v>0</v>
      </c>
      <c r="L76" s="21">
        <f t="shared" si="8"/>
        <v>7718912</v>
      </c>
    </row>
    <row r="77" spans="1:12" ht="27" customHeight="1" thickBot="1">
      <c r="A77" s="120" t="s">
        <v>66</v>
      </c>
      <c r="B77" s="121"/>
      <c r="C77" s="121"/>
      <c r="D77" s="121"/>
      <c r="E77" s="37">
        <f aca="true" t="shared" si="9" ref="E77:L77">E69+E76</f>
        <v>12044336</v>
      </c>
      <c r="F77" s="37">
        <f t="shared" si="9"/>
        <v>8207379</v>
      </c>
      <c r="G77" s="94">
        <f t="shared" si="9"/>
        <v>2515704.87</v>
      </c>
      <c r="H77" s="37">
        <f t="shared" si="9"/>
        <v>270950</v>
      </c>
      <c r="I77" s="37">
        <f t="shared" si="9"/>
        <v>0</v>
      </c>
      <c r="J77" s="37">
        <f t="shared" si="9"/>
        <v>0</v>
      </c>
      <c r="K77" s="37">
        <f t="shared" si="9"/>
        <v>0</v>
      </c>
      <c r="L77" s="37">
        <f t="shared" si="9"/>
        <v>8478329</v>
      </c>
    </row>
  </sheetData>
  <sheetProtection/>
  <mergeCells count="37">
    <mergeCell ref="A58:D58"/>
    <mergeCell ref="A21:B21"/>
    <mergeCell ref="E3:E4"/>
    <mergeCell ref="F3:K3"/>
    <mergeCell ref="I4:I7"/>
    <mergeCell ref="J4:J7"/>
    <mergeCell ref="K4:K7"/>
    <mergeCell ref="F1:J1"/>
    <mergeCell ref="A3:A4"/>
    <mergeCell ref="B3:B4"/>
    <mergeCell ref="C3:C4"/>
    <mergeCell ref="D3:D4"/>
    <mergeCell ref="A57:B57"/>
    <mergeCell ref="F4:G4"/>
    <mergeCell ref="F5:F7"/>
    <mergeCell ref="G5:G7"/>
    <mergeCell ref="H4:H7"/>
    <mergeCell ref="B2:H2"/>
    <mergeCell ref="A77:D77"/>
    <mergeCell ref="A27:B27"/>
    <mergeCell ref="C27:D27"/>
    <mergeCell ref="B61:D61"/>
    <mergeCell ref="B62:L62"/>
    <mergeCell ref="A69:B69"/>
    <mergeCell ref="B60:D60"/>
    <mergeCell ref="B59:L59"/>
    <mergeCell ref="B63:B64"/>
    <mergeCell ref="L3:L7"/>
    <mergeCell ref="A76:B76"/>
    <mergeCell ref="C69:D69"/>
    <mergeCell ref="C57:D57"/>
    <mergeCell ref="C21:D21"/>
    <mergeCell ref="C63:L65"/>
    <mergeCell ref="C23:L23"/>
    <mergeCell ref="C76:D76"/>
    <mergeCell ref="C28:L28"/>
    <mergeCell ref="C70:L70"/>
  </mergeCells>
  <printOptions horizontalCentered="1"/>
  <pageMargins left="0" right="0" top="0.1968503937007874" bottom="0.2362204724409449" header="0.5511811023622047" footer="0.1968503937007874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Skarbnik</cp:lastModifiedBy>
  <cp:lastPrinted>2012-08-22T10:46:02Z</cp:lastPrinted>
  <dcterms:created xsi:type="dcterms:W3CDTF">2009-10-11T13:25:47Z</dcterms:created>
  <dcterms:modified xsi:type="dcterms:W3CDTF">2012-08-28T08:26:39Z</dcterms:modified>
  <cp:category/>
  <cp:version/>
  <cp:contentType/>
  <cp:contentStatus/>
</cp:coreProperties>
</file>